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Staff Folders\meganr\Data updates for website\"/>
    </mc:Choice>
  </mc:AlternateContent>
  <bookViews>
    <workbookView xWindow="0" yWindow="0" windowWidth="19160" windowHeight="7030"/>
  </bookViews>
  <sheets>
    <sheet name="3-Courses by % DE" sheetId="3" r:id="rId1"/>
  </sheets>
  <calcPr calcId="162913"/>
</workbook>
</file>

<file path=xl/calcChain.xml><?xml version="1.0" encoding="utf-8"?>
<calcChain xmlns="http://schemas.openxmlformats.org/spreadsheetml/2006/main">
  <c r="A83" i="3" l="1"/>
  <c r="H75" i="3"/>
  <c r="G75" i="3"/>
  <c r="F73" i="3"/>
  <c r="E73" i="3"/>
  <c r="D73" i="3"/>
  <c r="C73" i="3"/>
  <c r="B73" i="3"/>
  <c r="H72" i="3"/>
  <c r="G72" i="3"/>
  <c r="H71" i="3"/>
  <c r="G71" i="3"/>
  <c r="H70" i="3"/>
  <c r="G70" i="3"/>
  <c r="F68" i="3"/>
  <c r="E68" i="3"/>
  <c r="D68" i="3"/>
  <c r="C68" i="3"/>
  <c r="B68" i="3"/>
  <c r="H67" i="3"/>
  <c r="G67" i="3"/>
  <c r="H66" i="3"/>
  <c r="G66" i="3"/>
  <c r="G68" i="3" s="1"/>
  <c r="H65" i="3"/>
  <c r="G65" i="3"/>
  <c r="F63" i="3"/>
  <c r="E63" i="3"/>
  <c r="D63" i="3"/>
  <c r="C63" i="3"/>
  <c r="B63" i="3"/>
  <c r="H62" i="3"/>
  <c r="G62" i="3"/>
  <c r="H61" i="3"/>
  <c r="G61" i="3"/>
  <c r="G63" i="3" s="1"/>
  <c r="H60" i="3"/>
  <c r="F58" i="3"/>
  <c r="E58" i="3"/>
  <c r="D58" i="3"/>
  <c r="C58" i="3"/>
  <c r="B58" i="3"/>
  <c r="H57" i="3"/>
  <c r="G57" i="3"/>
  <c r="G58" i="3" s="1"/>
  <c r="H56" i="3"/>
  <c r="H55" i="3"/>
  <c r="F53" i="3"/>
  <c r="E53" i="3"/>
  <c r="D53" i="3"/>
  <c r="C53" i="3"/>
  <c r="B53" i="3"/>
  <c r="H52" i="3"/>
  <c r="G52" i="3"/>
  <c r="G53" i="3" s="1"/>
  <c r="H51" i="3"/>
  <c r="H50" i="3"/>
  <c r="F48" i="3"/>
  <c r="E48" i="3"/>
  <c r="D48" i="3"/>
  <c r="C48" i="3"/>
  <c r="B48" i="3"/>
  <c r="H47" i="3"/>
  <c r="G47" i="3"/>
  <c r="H46" i="3"/>
  <c r="G46" i="3"/>
  <c r="H45" i="3"/>
  <c r="G45" i="3"/>
  <c r="F43" i="3"/>
  <c r="E43" i="3"/>
  <c r="D43" i="3"/>
  <c r="C43" i="3"/>
  <c r="B43" i="3"/>
  <c r="H42" i="3"/>
  <c r="G42" i="3"/>
  <c r="H41" i="3"/>
  <c r="G41" i="3"/>
  <c r="G43" i="3" s="1"/>
  <c r="H40" i="3"/>
  <c r="H38" i="3"/>
  <c r="G38" i="3"/>
  <c r="G39" i="3" s="1"/>
  <c r="F38" i="3"/>
  <c r="E38" i="3"/>
  <c r="D38" i="3"/>
  <c r="C38" i="3"/>
  <c r="B38" i="3"/>
  <c r="G33" i="3"/>
  <c r="F33" i="3"/>
  <c r="E33" i="3"/>
  <c r="D33" i="3"/>
  <c r="C33" i="3"/>
  <c r="B33" i="3"/>
  <c r="H32" i="3"/>
  <c r="H31" i="3"/>
  <c r="H30" i="3"/>
  <c r="F28" i="3"/>
  <c r="F34" i="3" s="1"/>
  <c r="E28" i="3"/>
  <c r="D28" i="3"/>
  <c r="C28" i="3"/>
  <c r="B28" i="3"/>
  <c r="G27" i="3"/>
  <c r="H25" i="3"/>
  <c r="H28" i="3" s="1"/>
  <c r="G25" i="3"/>
  <c r="H23" i="3"/>
  <c r="G23" i="3"/>
  <c r="F23" i="3"/>
  <c r="E23" i="3"/>
  <c r="D23" i="3"/>
  <c r="C23" i="3"/>
  <c r="B23" i="3"/>
  <c r="H18" i="3"/>
  <c r="G18" i="3"/>
  <c r="F18" i="3"/>
  <c r="E18" i="3"/>
  <c r="D18" i="3"/>
  <c r="C18" i="3"/>
  <c r="B18" i="3"/>
  <c r="F14" i="3"/>
  <c r="F19" i="3" s="1"/>
  <c r="E14" i="3"/>
  <c r="E19" i="3" s="1"/>
  <c r="D14" i="3"/>
  <c r="C14" i="3"/>
  <c r="B14" i="3"/>
  <c r="H11" i="3"/>
  <c r="H14" i="3" s="1"/>
  <c r="G11" i="3"/>
  <c r="G14" i="3" s="1"/>
  <c r="H10" i="3"/>
  <c r="F10" i="3"/>
  <c r="E10" i="3"/>
  <c r="D10" i="3"/>
  <c r="C10" i="3"/>
  <c r="B10" i="3"/>
  <c r="G8" i="3"/>
  <c r="G7" i="3"/>
  <c r="G10" i="3" s="1"/>
  <c r="H6" i="3"/>
  <c r="F6" i="3"/>
  <c r="E6" i="3"/>
  <c r="D6" i="3"/>
  <c r="C6" i="3"/>
  <c r="B6" i="3"/>
  <c r="G5" i="3"/>
  <c r="G4" i="3"/>
  <c r="G3" i="3"/>
  <c r="F74" i="3" l="1"/>
  <c r="F69" i="3"/>
  <c r="E64" i="3"/>
  <c r="F64" i="3"/>
  <c r="G59" i="3"/>
  <c r="F54" i="3"/>
  <c r="E49" i="3"/>
  <c r="G44" i="3"/>
  <c r="F44" i="3"/>
  <c r="E34" i="3"/>
  <c r="H24" i="3"/>
  <c r="E24" i="3"/>
  <c r="G64" i="3"/>
  <c r="H19" i="3"/>
  <c r="F39" i="3"/>
  <c r="H53" i="3"/>
  <c r="H59" i="3" s="1"/>
  <c r="H68" i="3"/>
  <c r="H74" i="3" s="1"/>
  <c r="E69" i="3"/>
  <c r="G28" i="3"/>
  <c r="G29" i="3" s="1"/>
  <c r="H58" i="3"/>
  <c r="F59" i="3"/>
  <c r="G73" i="3"/>
  <c r="G74" i="3" s="1"/>
  <c r="H29" i="3"/>
  <c r="H33" i="3"/>
  <c r="H39" i="3" s="1"/>
  <c r="H43" i="3"/>
  <c r="H44" i="3" s="1"/>
  <c r="E44" i="3"/>
  <c r="H73" i="3"/>
  <c r="E74" i="3"/>
  <c r="G48" i="3"/>
  <c r="G49" i="3" s="1"/>
  <c r="F24" i="3"/>
  <c r="H48" i="3"/>
  <c r="H63" i="3"/>
  <c r="H64" i="3" s="1"/>
  <c r="G6" i="3"/>
  <c r="G19" i="3"/>
  <c r="G24" i="3"/>
  <c r="E39" i="3"/>
  <c r="F49" i="3"/>
  <c r="E54" i="3"/>
  <c r="G69" i="3"/>
  <c r="H54" i="3"/>
  <c r="F29" i="3"/>
  <c r="E29" i="3"/>
  <c r="E59" i="3"/>
  <c r="H69" i="3" l="1"/>
  <c r="D78" i="3"/>
  <c r="C78" i="3"/>
  <c r="B78" i="3"/>
  <c r="G54" i="3"/>
  <c r="H34" i="3"/>
  <c r="H49" i="3"/>
  <c r="G34" i="3"/>
</calcChain>
</file>

<file path=xl/sharedStrings.xml><?xml version="1.0" encoding="utf-8"?>
<sst xmlns="http://schemas.openxmlformats.org/spreadsheetml/2006/main" count="98" uniqueCount="98">
  <si>
    <t>Summer 2017</t>
  </si>
  <si>
    <t>Fall 2017</t>
  </si>
  <si>
    <t>Spring 2018</t>
  </si>
  <si>
    <t>Summer 2016</t>
  </si>
  <si>
    <t>Fall 2016</t>
  </si>
  <si>
    <t>Spring 2017</t>
  </si>
  <si>
    <t>Spring 2012</t>
  </si>
  <si>
    <t>Summer 2012</t>
  </si>
  <si>
    <t>Fall 2012</t>
  </si>
  <si>
    <t>Spring 2013</t>
  </si>
  <si>
    <t>Summer 2013</t>
  </si>
  <si>
    <t>Fall 2013</t>
  </si>
  <si>
    <t>Spring 2014</t>
  </si>
  <si>
    <t>Summer 2014</t>
  </si>
  <si>
    <t>Fall 2014</t>
  </si>
  <si>
    <t>Spring 2015</t>
  </si>
  <si>
    <t>Summer 2015</t>
  </si>
  <si>
    <t>Fall 2015</t>
  </si>
  <si>
    <t>Spring 2016</t>
  </si>
  <si>
    <t>Fall 2018</t>
  </si>
  <si>
    <t>Spring 2019</t>
  </si>
  <si>
    <t>Summer 2019</t>
  </si>
  <si>
    <t>Fall 2019</t>
  </si>
  <si>
    <t>Spring 2020</t>
  </si>
  <si>
    <t>Fall 2020</t>
  </si>
  <si>
    <t>Spring 2021</t>
  </si>
  <si>
    <t>Summer 2021</t>
  </si>
  <si>
    <t># of UWG Course Sections Using Distance Ed Technologies</t>
  </si>
  <si>
    <t># of T: Tech-enhanced (meet F2F, but use distance tech) - inaccurate, data only as good as optional reporting *estimate</t>
  </si>
  <si>
    <t># of H: Hybrid (1%-50% distance) - inaccurate, data only as good as optional reporting *estimate</t>
  </si>
  <si>
    <t># of P: Partial Distance (51%-94% distance) D section code</t>
  </si>
  <si>
    <t># of F or E: Fully Distance (95%-100% distance) - N, G, Y section code (includes eCore, EU, WebMBA, valid EM) source: HC0295</t>
  </si>
  <si>
    <t># of N (NET): Fully Online - (exludes eCore, MAT, WebMBA. EU, eM) source: HC0360 or HC0295</t>
  </si>
  <si>
    <t>Total # of Distance course sections (51%-100%) - D, N, Y, G (includes eCore, EU, WebMBA, valid EM) source: HC0295</t>
  </si>
  <si>
    <t>Total # of academic course sections using ANY distance ed technology for instruction - inaccurate, data only as good as optional reporting *estimate</t>
  </si>
  <si>
    <t>*Data Pulled from Banner Job HC0295</t>
  </si>
  <si>
    <t>Total # all course sections</t>
  </si>
  <si>
    <t>Shortened Column Titles</t>
  </si>
  <si>
    <t># Tech-enhanced *Estimate</t>
  </si>
  <si>
    <t># Hybrid *Estimate</t>
  </si>
  <si>
    <t>Partially Online</t>
  </si>
  <si>
    <t>Fully Online</t>
  </si>
  <si>
    <t>Fully Online, eTuition Only</t>
  </si>
  <si>
    <t>Total Online, Including Collaboratives</t>
  </si>
  <si>
    <t>Notes:</t>
  </si>
  <si>
    <t xml:space="preserve">Summer 2006 </t>
  </si>
  <si>
    <t>Fall 2006</t>
  </si>
  <si>
    <t>Spring 2007</t>
  </si>
  <si>
    <t>FY07 Total</t>
  </si>
  <si>
    <t>Summer 2007</t>
  </si>
  <si>
    <t>Fall 2007</t>
  </si>
  <si>
    <t>Spring 2008</t>
  </si>
  <si>
    <t>FY08 Total</t>
  </si>
  <si>
    <t>Summer 2008</t>
  </si>
  <si>
    <t>Fall 2008</t>
  </si>
  <si>
    <t>Spring 2009</t>
  </si>
  <si>
    <t>FY09 Total</t>
  </si>
  <si>
    <t>Summer 2009</t>
  </si>
  <si>
    <t>Fall 2009</t>
  </si>
  <si>
    <t>Spring 2010</t>
  </si>
  <si>
    <t>FY10 Total</t>
  </si>
  <si>
    <t>% increase FY10 over FY09</t>
  </si>
  <si>
    <t>Summer 2010</t>
  </si>
  <si>
    <t>Fall 2010</t>
  </si>
  <si>
    <t>Spring 2011</t>
  </si>
  <si>
    <t>FY11 Total</t>
  </si>
  <si>
    <t>% increase FY11 over FY10</t>
  </si>
  <si>
    <t>Summer 2011</t>
  </si>
  <si>
    <t>Fall 2011</t>
  </si>
  <si>
    <t>FY12 Total</t>
  </si>
  <si>
    <t>% increase FY12 over FY11</t>
  </si>
  <si>
    <t>FY13 Total</t>
  </si>
  <si>
    <t>*Col B,C, H: stopped auditing non-distance course coding; no longer able to get necessary LMS data; as a result, T &amp; H courses reporting has gone down but is not an accurate reflection. This also impacts Column H</t>
  </si>
  <si>
    <t>% increase FY13 over FY12</t>
  </si>
  <si>
    <t>FY14 Total</t>
  </si>
  <si>
    <t>% increase FY14 over FY13</t>
  </si>
  <si>
    <t>FY15 Total</t>
  </si>
  <si>
    <t>% increase FY15 over FY14</t>
  </si>
  <si>
    <t>FY16 Total</t>
  </si>
  <si>
    <t>% increase FY16 over FY15</t>
  </si>
  <si>
    <t>FY17 Total</t>
  </si>
  <si>
    <t>% increase FY17 over FY16</t>
  </si>
  <si>
    <t>FY18 Total</t>
  </si>
  <si>
    <t>% increase FY18 over FY17</t>
  </si>
  <si>
    <t xml:space="preserve">Summer 2018 </t>
  </si>
  <si>
    <t>FY19 Total</t>
  </si>
  <si>
    <t>% increase FY19 over FY18</t>
  </si>
  <si>
    <t>FY20 Total</t>
  </si>
  <si>
    <t>% increase FY20 over FY19</t>
  </si>
  <si>
    <t>**Summer 2020</t>
  </si>
  <si>
    <t>FY21 Total</t>
  </si>
  <si>
    <t>% increase FY21 over FY20</t>
  </si>
  <si>
    <t>** Summer 2020 data will be influenced by the COVID-19 move to fully online learning.</t>
  </si>
  <si>
    <t>From: BOR server reports: HC0295</t>
  </si>
  <si>
    <t>Average increase last 3 years</t>
  </si>
  <si>
    <t>Fully Online FY19 - FY21</t>
  </si>
  <si>
    <t>Fully Online, eTuition Only FY19 - FY21</t>
  </si>
  <si>
    <t>Total online including Collaboratives FY19 -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</si>
</sst>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8"/>
      <name val="Arial"/>
    </font>
    <font>
      <b/>
      <sz val="12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</font>
    <font>
      <sz val="7"/>
      <name val="Arial"/>
    </font>
    <font>
      <sz val="10"/>
      <name val="Arial"/>
    </font>
    <font>
      <b/>
      <i/>
      <sz val="10"/>
      <color rgb="FF000000"/>
      <name val="Arial"/>
    </font>
    <font>
      <i/>
      <sz val="10"/>
      <name val="Arial"/>
    </font>
    <font>
      <i/>
      <sz val="10"/>
      <color rgb="FF000000"/>
      <name val="Arial"/>
    </font>
    <font>
      <u/>
      <sz val="8"/>
      <color rgb="FF000000"/>
      <name val="Arial"/>
    </font>
    <font>
      <sz val="10"/>
      <color rgb="FF000000"/>
      <name val="Arial"/>
    </font>
    <font>
      <b/>
      <sz val="10"/>
      <name val="Arial"/>
      <family val="2"/>
    </font>
    <font>
      <b/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6" borderId="1" xfId="0" applyFont="1" applyFill="1" applyBorder="1" applyAlignment="1"/>
    <xf numFmtId="0" fontId="0" fillId="5" borderId="0" xfId="0" applyFont="1" applyFill="1" applyAlignment="1"/>
    <xf numFmtId="0" fontId="0" fillId="7" borderId="0" xfId="0" applyFont="1" applyFill="1" applyAlignment="1"/>
    <xf numFmtId="0" fontId="0" fillId="8" borderId="1" xfId="0" applyFont="1" applyFill="1" applyBorder="1" applyAlignment="1"/>
    <xf numFmtId="0" fontId="0" fillId="7" borderId="0" xfId="0" applyFont="1" applyFill="1" applyAlignment="1"/>
    <xf numFmtId="0" fontId="0" fillId="6" borderId="0" xfId="0" applyFont="1" applyFill="1" applyAlignment="1"/>
    <xf numFmtId="0" fontId="0" fillId="8" borderId="0" xfId="0" applyFont="1" applyFill="1" applyAlignment="1"/>
    <xf numFmtId="0" fontId="8" fillId="9" borderId="0" xfId="0" applyFont="1" applyFill="1" applyAlignment="1"/>
    <xf numFmtId="0" fontId="0" fillId="9" borderId="0" xfId="0" applyFont="1" applyFill="1" applyAlignment="1"/>
    <xf numFmtId="0" fontId="1" fillId="6" borderId="0" xfId="0" applyFont="1" applyFill="1" applyAlignment="1">
      <alignment wrapText="1"/>
    </xf>
    <xf numFmtId="0" fontId="0" fillId="6" borderId="1" xfId="0" applyFont="1" applyFill="1" applyBorder="1" applyAlignment="1"/>
    <xf numFmtId="0" fontId="0" fillId="6" borderId="0" xfId="0" applyFont="1" applyFill="1" applyAlignment="1"/>
    <xf numFmtId="0" fontId="1" fillId="7" borderId="0" xfId="0" applyFont="1" applyFill="1" applyAlignment="1">
      <alignment wrapText="1"/>
    </xf>
    <xf numFmtId="0" fontId="0" fillId="5" borderId="0" xfId="0" applyFont="1" applyFill="1" applyAlignment="1"/>
    <xf numFmtId="0" fontId="1" fillId="10" borderId="0" xfId="0" applyFont="1" applyFill="1" applyAlignment="1">
      <alignment wrapText="1"/>
    </xf>
    <xf numFmtId="0" fontId="8" fillId="6" borderId="0" xfId="0" applyFont="1" applyFill="1" applyAlignment="1"/>
    <xf numFmtId="10" fontId="0" fillId="11" borderId="3" xfId="0" applyNumberFormat="1" applyFont="1" applyFill="1" applyBorder="1" applyAlignment="1"/>
    <xf numFmtId="10" fontId="1" fillId="11" borderId="3" xfId="0" applyNumberFormat="1" applyFont="1" applyFill="1" applyBorder="1" applyAlignment="1">
      <alignment wrapText="1"/>
    </xf>
    <xf numFmtId="10" fontId="9" fillId="7" borderId="3" xfId="0" applyNumberFormat="1" applyFont="1" applyFill="1" applyBorder="1" applyAlignment="1">
      <alignment wrapText="1"/>
    </xf>
    <xf numFmtId="10" fontId="9" fillId="12" borderId="3" xfId="0" applyNumberFormat="1" applyFont="1" applyFill="1" applyBorder="1" applyAlignment="1">
      <alignment wrapText="1"/>
    </xf>
    <xf numFmtId="10" fontId="9" fillId="5" borderId="3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0" fillId="11" borderId="3" xfId="0" applyFont="1" applyFill="1" applyBorder="1" applyAlignment="1"/>
    <xf numFmtId="0" fontId="1" fillId="11" borderId="3" xfId="0" applyFont="1" applyFill="1" applyBorder="1" applyAlignment="1">
      <alignment wrapText="1"/>
    </xf>
    <xf numFmtId="0" fontId="1" fillId="9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1" fillId="9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2" fillId="6" borderId="0" xfId="0" applyFont="1" applyFill="1" applyAlignment="1">
      <alignment horizontal="right"/>
    </xf>
    <xf numFmtId="0" fontId="0" fillId="5" borderId="0" xfId="0" applyFont="1" applyFill="1" applyAlignment="1"/>
    <xf numFmtId="0" fontId="0" fillId="5" borderId="0" xfId="0" applyFont="1" applyFill="1" applyAlignment="1"/>
    <xf numFmtId="0" fontId="1" fillId="7" borderId="0" xfId="0" applyFont="1" applyFill="1" applyAlignment="1">
      <alignment wrapText="1"/>
    </xf>
    <xf numFmtId="0" fontId="0" fillId="8" borderId="0" xfId="0" applyFont="1" applyFill="1" applyAlignment="1"/>
    <xf numFmtId="0" fontId="0" fillId="7" borderId="0" xfId="0" applyFont="1" applyFill="1" applyAlignment="1"/>
    <xf numFmtId="0" fontId="0" fillId="9" borderId="0" xfId="0" applyFont="1" applyFill="1" applyAlignment="1"/>
    <xf numFmtId="0" fontId="12" fillId="6" borderId="2" xfId="0" applyFont="1" applyFill="1" applyBorder="1" applyAlignment="1">
      <alignment horizontal="right"/>
    </xf>
    <xf numFmtId="0" fontId="0" fillId="11" borderId="0" xfId="0" applyFont="1" applyFill="1" applyAlignment="1"/>
    <xf numFmtId="10" fontId="8" fillId="7" borderId="0" xfId="0" applyNumberFormat="1" applyFont="1" applyFill="1" applyAlignment="1"/>
    <xf numFmtId="10" fontId="8" fillId="12" borderId="0" xfId="0" applyNumberFormat="1" applyFont="1" applyFill="1" applyAlignment="1"/>
    <xf numFmtId="10" fontId="8" fillId="5" borderId="0" xfId="0" applyNumberFormat="1" applyFont="1" applyFill="1" applyAlignment="1"/>
    <xf numFmtId="0" fontId="0" fillId="5" borderId="1" xfId="0" applyFont="1" applyFill="1" applyBorder="1" applyAlignment="1"/>
    <xf numFmtId="0" fontId="1" fillId="7" borderId="1" xfId="0" applyFont="1" applyFill="1" applyBorder="1" applyAlignment="1">
      <alignment wrapText="1"/>
    </xf>
    <xf numFmtId="0" fontId="0" fillId="8" borderId="1" xfId="0" applyFont="1" applyFill="1" applyBorder="1" applyAlignment="1"/>
    <xf numFmtId="0" fontId="0" fillId="7" borderId="1" xfId="0" applyFont="1" applyFill="1" applyBorder="1" applyAlignment="1"/>
    <xf numFmtId="0" fontId="0" fillId="5" borderId="1" xfId="0" applyFont="1" applyFill="1" applyBorder="1" applyAlignment="1"/>
    <xf numFmtId="0" fontId="0" fillId="7" borderId="0" xfId="0" applyFont="1" applyFill="1" applyAlignment="1"/>
    <xf numFmtId="0" fontId="8" fillId="6" borderId="3" xfId="0" applyFont="1" applyFill="1" applyBorder="1" applyAlignment="1"/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11" borderId="3" xfId="0" applyFont="1" applyFill="1" applyBorder="1" applyAlignment="1"/>
    <xf numFmtId="0" fontId="1" fillId="11" borderId="3" xfId="0" applyFont="1" applyFill="1" applyBorder="1" applyAlignment="1">
      <alignment wrapText="1"/>
    </xf>
    <xf numFmtId="0" fontId="0" fillId="13" borderId="0" xfId="0" applyFont="1" applyFill="1" applyAlignment="1"/>
    <xf numFmtId="0" fontId="1" fillId="13" borderId="0" xfId="0" applyFont="1" applyFill="1" applyAlignment="1">
      <alignment wrapText="1"/>
    </xf>
    <xf numFmtId="0" fontId="0" fillId="13" borderId="0" xfId="0" applyFont="1" applyFill="1" applyAlignment="1"/>
    <xf numFmtId="0" fontId="0" fillId="4" borderId="0" xfId="0" applyFont="1" applyFill="1" applyAlignment="1">
      <alignment wrapText="1"/>
    </xf>
    <xf numFmtId="0" fontId="0" fillId="4" borderId="0" xfId="0" applyFont="1" applyFill="1" applyAlignment="1"/>
    <xf numFmtId="0" fontId="1" fillId="4" borderId="0" xfId="0" applyFont="1" applyFill="1" applyAlignment="1">
      <alignment wrapText="1"/>
    </xf>
    <xf numFmtId="0" fontId="0" fillId="6" borderId="0" xfId="0" applyFont="1" applyFill="1" applyAlignment="1"/>
    <xf numFmtId="0" fontId="1" fillId="9" borderId="0" xfId="0" applyFont="1" applyFill="1" applyAlignment="1">
      <alignment wrapText="1"/>
    </xf>
    <xf numFmtId="0" fontId="13" fillId="6" borderId="0" xfId="0" applyFont="1" applyFill="1" applyAlignment="1">
      <alignment horizontal="right" wrapText="1"/>
    </xf>
    <xf numFmtId="0" fontId="14" fillId="6" borderId="0" xfId="0" applyFont="1" applyFill="1" applyAlignment="1">
      <alignment wrapText="1"/>
    </xf>
    <xf numFmtId="0" fontId="15" fillId="6" borderId="0" xfId="0" applyFont="1" applyFill="1" applyAlignment="1"/>
    <xf numFmtId="0" fontId="16" fillId="6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17" fillId="6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10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'3-Courses by % DE'!$D$2</c:f>
              <c:strCache>
                <c:ptCount val="1"/>
                <c:pt idx="0">
                  <c:v>Partially Online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'3-Courses by % DE'!$A$3:$A$73</c:f>
              <c:strCache>
                <c:ptCount val="15"/>
                <c:pt idx="0">
                  <c:v>FY07 Total</c:v>
                </c:pt>
                <c:pt idx="1">
                  <c:v>FY08 Total</c:v>
                </c:pt>
                <c:pt idx="2">
                  <c:v>FY09 Total</c:v>
                </c:pt>
                <c:pt idx="3">
                  <c:v>FY10 Total</c:v>
                </c:pt>
                <c:pt idx="4">
                  <c:v>FY11 Total</c:v>
                </c:pt>
                <c:pt idx="5">
                  <c:v>FY12 Total</c:v>
                </c:pt>
                <c:pt idx="6">
                  <c:v>FY13 Total</c:v>
                </c:pt>
                <c:pt idx="7">
                  <c:v>FY14 Total</c:v>
                </c:pt>
                <c:pt idx="8">
                  <c:v>FY15 Total</c:v>
                </c:pt>
                <c:pt idx="9">
                  <c:v>FY16 Total</c:v>
                </c:pt>
                <c:pt idx="10">
                  <c:v>FY17 Total</c:v>
                </c:pt>
                <c:pt idx="11">
                  <c:v>FY18 Total</c:v>
                </c:pt>
                <c:pt idx="12">
                  <c:v>FY19 Total</c:v>
                </c:pt>
                <c:pt idx="13">
                  <c:v>FY20 Total</c:v>
                </c:pt>
                <c:pt idx="14">
                  <c:v>FY21 Total</c:v>
                </c:pt>
              </c:strCache>
            </c:strRef>
          </c:cat>
          <c:val>
            <c:numRef>
              <c:f>'3-Courses by % DE'!$D$3:$D$73</c:f>
              <c:numCache>
                <c:formatCode>General</c:formatCode>
                <c:ptCount val="15"/>
                <c:pt idx="0">
                  <c:v>173</c:v>
                </c:pt>
                <c:pt idx="1">
                  <c:v>197</c:v>
                </c:pt>
                <c:pt idx="2">
                  <c:v>215</c:v>
                </c:pt>
                <c:pt idx="3">
                  <c:v>286</c:v>
                </c:pt>
                <c:pt idx="4">
                  <c:v>269</c:v>
                </c:pt>
                <c:pt idx="5">
                  <c:v>270</c:v>
                </c:pt>
                <c:pt idx="6">
                  <c:v>299</c:v>
                </c:pt>
                <c:pt idx="7">
                  <c:v>219</c:v>
                </c:pt>
                <c:pt idx="8">
                  <c:v>215</c:v>
                </c:pt>
                <c:pt idx="9">
                  <c:v>205</c:v>
                </c:pt>
                <c:pt idx="10">
                  <c:v>240</c:v>
                </c:pt>
                <c:pt idx="11">
                  <c:v>211</c:v>
                </c:pt>
                <c:pt idx="12">
                  <c:v>228</c:v>
                </c:pt>
                <c:pt idx="13">
                  <c:v>204</c:v>
                </c:pt>
                <c:pt idx="14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54-4523-84A4-13AFBC201979}"/>
            </c:ext>
          </c:extLst>
        </c:ser>
        <c:ser>
          <c:idx val="1"/>
          <c:order val="1"/>
          <c:tx>
            <c:strRef>
              <c:f>'3-Courses by % DE'!$E$2</c:f>
              <c:strCache>
                <c:ptCount val="1"/>
                <c:pt idx="0">
                  <c:v>Fully Online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'3-Courses by % DE'!$A$3:$A$73</c:f>
              <c:strCache>
                <c:ptCount val="15"/>
                <c:pt idx="0">
                  <c:v>FY07 Total</c:v>
                </c:pt>
                <c:pt idx="1">
                  <c:v>FY08 Total</c:v>
                </c:pt>
                <c:pt idx="2">
                  <c:v>FY09 Total</c:v>
                </c:pt>
                <c:pt idx="3">
                  <c:v>FY10 Total</c:v>
                </c:pt>
                <c:pt idx="4">
                  <c:v>FY11 Total</c:v>
                </c:pt>
                <c:pt idx="5">
                  <c:v>FY12 Total</c:v>
                </c:pt>
                <c:pt idx="6">
                  <c:v>FY13 Total</c:v>
                </c:pt>
                <c:pt idx="7">
                  <c:v>FY14 Total</c:v>
                </c:pt>
                <c:pt idx="8">
                  <c:v>FY15 Total</c:v>
                </c:pt>
                <c:pt idx="9">
                  <c:v>FY16 Total</c:v>
                </c:pt>
                <c:pt idx="10">
                  <c:v>FY17 Total</c:v>
                </c:pt>
                <c:pt idx="11">
                  <c:v>FY18 Total</c:v>
                </c:pt>
                <c:pt idx="12">
                  <c:v>FY19 Total</c:v>
                </c:pt>
                <c:pt idx="13">
                  <c:v>FY20 Total</c:v>
                </c:pt>
                <c:pt idx="14">
                  <c:v>FY21 Total</c:v>
                </c:pt>
              </c:strCache>
            </c:strRef>
          </c:cat>
          <c:val>
            <c:numRef>
              <c:f>'3-Courses by % DE'!$E$3:$E$73</c:f>
              <c:numCache>
                <c:formatCode>General</c:formatCode>
                <c:ptCount val="15"/>
                <c:pt idx="0">
                  <c:v>249</c:v>
                </c:pt>
                <c:pt idx="1">
                  <c:v>288</c:v>
                </c:pt>
                <c:pt idx="2">
                  <c:v>336</c:v>
                </c:pt>
                <c:pt idx="3">
                  <c:v>521</c:v>
                </c:pt>
                <c:pt idx="4">
                  <c:v>644</c:v>
                </c:pt>
                <c:pt idx="5">
                  <c:v>873</c:v>
                </c:pt>
                <c:pt idx="6">
                  <c:v>973</c:v>
                </c:pt>
                <c:pt idx="7">
                  <c:v>1151</c:v>
                </c:pt>
                <c:pt idx="8">
                  <c:v>1323</c:v>
                </c:pt>
                <c:pt idx="9">
                  <c:v>1891</c:v>
                </c:pt>
                <c:pt idx="10">
                  <c:v>2227</c:v>
                </c:pt>
                <c:pt idx="11">
                  <c:v>2310</c:v>
                </c:pt>
                <c:pt idx="12">
                  <c:v>3072</c:v>
                </c:pt>
                <c:pt idx="13">
                  <c:v>3402</c:v>
                </c:pt>
                <c:pt idx="14">
                  <c:v>4650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FD54-4523-84A4-13AFBC201979}"/>
            </c:ext>
          </c:extLst>
        </c:ser>
        <c:ser>
          <c:idx val="2"/>
          <c:order val="2"/>
          <c:tx>
            <c:strRef>
              <c:f>'3-Courses by % DE'!$F$2</c:f>
              <c:strCache>
                <c:ptCount val="1"/>
                <c:pt idx="0">
                  <c:v>Fully Online, eTuition Only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'3-Courses by % DE'!$A$3:$A$73</c:f>
              <c:strCache>
                <c:ptCount val="15"/>
                <c:pt idx="0">
                  <c:v>FY07 Total</c:v>
                </c:pt>
                <c:pt idx="1">
                  <c:v>FY08 Total</c:v>
                </c:pt>
                <c:pt idx="2">
                  <c:v>FY09 Total</c:v>
                </c:pt>
                <c:pt idx="3">
                  <c:v>FY10 Total</c:v>
                </c:pt>
                <c:pt idx="4">
                  <c:v>FY11 Total</c:v>
                </c:pt>
                <c:pt idx="5">
                  <c:v>FY12 Total</c:v>
                </c:pt>
                <c:pt idx="6">
                  <c:v>FY13 Total</c:v>
                </c:pt>
                <c:pt idx="7">
                  <c:v>FY14 Total</c:v>
                </c:pt>
                <c:pt idx="8">
                  <c:v>FY15 Total</c:v>
                </c:pt>
                <c:pt idx="9">
                  <c:v>FY16 Total</c:v>
                </c:pt>
                <c:pt idx="10">
                  <c:v>FY17 Total</c:v>
                </c:pt>
                <c:pt idx="11">
                  <c:v>FY18 Total</c:v>
                </c:pt>
                <c:pt idx="12">
                  <c:v>FY19 Total</c:v>
                </c:pt>
                <c:pt idx="13">
                  <c:v>FY20 Total</c:v>
                </c:pt>
                <c:pt idx="14">
                  <c:v>FY21 Total</c:v>
                </c:pt>
              </c:strCache>
            </c:strRef>
          </c:cat>
          <c:val>
            <c:numRef>
              <c:f>'3-Courses by % DE'!$F$3:$F$73</c:f>
              <c:numCache>
                <c:formatCode>General</c:formatCode>
                <c:ptCount val="15"/>
                <c:pt idx="0">
                  <c:v>82</c:v>
                </c:pt>
                <c:pt idx="1">
                  <c:v>123</c:v>
                </c:pt>
                <c:pt idx="2">
                  <c:v>181</c:v>
                </c:pt>
                <c:pt idx="3">
                  <c:v>350</c:v>
                </c:pt>
                <c:pt idx="4">
                  <c:v>410</c:v>
                </c:pt>
                <c:pt idx="5">
                  <c:v>544</c:v>
                </c:pt>
                <c:pt idx="6">
                  <c:v>659</c:v>
                </c:pt>
                <c:pt idx="7">
                  <c:v>794</c:v>
                </c:pt>
                <c:pt idx="8">
                  <c:v>872</c:v>
                </c:pt>
                <c:pt idx="9">
                  <c:v>1059</c:v>
                </c:pt>
                <c:pt idx="10">
                  <c:v>1205</c:v>
                </c:pt>
                <c:pt idx="11">
                  <c:v>1390</c:v>
                </c:pt>
                <c:pt idx="12">
                  <c:v>1597</c:v>
                </c:pt>
                <c:pt idx="13">
                  <c:v>1702</c:v>
                </c:pt>
                <c:pt idx="14">
                  <c:v>2682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FD54-4523-84A4-13AFBC201979}"/>
            </c:ext>
          </c:extLst>
        </c:ser>
        <c:ser>
          <c:idx val="3"/>
          <c:order val="3"/>
          <c:tx>
            <c:strRef>
              <c:f>'3-Courses by % DE'!$G$2</c:f>
              <c:strCache>
                <c:ptCount val="1"/>
                <c:pt idx="0">
                  <c:v>Total Online, Including Collaboratives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'3-Courses by % DE'!$A$3:$A$73</c:f>
              <c:strCache>
                <c:ptCount val="15"/>
                <c:pt idx="0">
                  <c:v>FY07 Total</c:v>
                </c:pt>
                <c:pt idx="1">
                  <c:v>FY08 Total</c:v>
                </c:pt>
                <c:pt idx="2">
                  <c:v>FY09 Total</c:v>
                </c:pt>
                <c:pt idx="3">
                  <c:v>FY10 Total</c:v>
                </c:pt>
                <c:pt idx="4">
                  <c:v>FY11 Total</c:v>
                </c:pt>
                <c:pt idx="5">
                  <c:v>FY12 Total</c:v>
                </c:pt>
                <c:pt idx="6">
                  <c:v>FY13 Total</c:v>
                </c:pt>
                <c:pt idx="7">
                  <c:v>FY14 Total</c:v>
                </c:pt>
                <c:pt idx="8">
                  <c:v>FY15 Total</c:v>
                </c:pt>
                <c:pt idx="9">
                  <c:v>FY16 Total</c:v>
                </c:pt>
                <c:pt idx="10">
                  <c:v>FY17 Total</c:v>
                </c:pt>
                <c:pt idx="11">
                  <c:v>FY18 Total</c:v>
                </c:pt>
                <c:pt idx="12">
                  <c:v>FY19 Total</c:v>
                </c:pt>
                <c:pt idx="13">
                  <c:v>FY20 Total</c:v>
                </c:pt>
                <c:pt idx="14">
                  <c:v>FY21 Total</c:v>
                </c:pt>
              </c:strCache>
            </c:strRef>
          </c:cat>
          <c:val>
            <c:numRef>
              <c:f>'3-Courses by % DE'!$G$3:$G$73</c:f>
              <c:numCache>
                <c:formatCode>General</c:formatCode>
                <c:ptCount val="15"/>
                <c:pt idx="0">
                  <c:v>422</c:v>
                </c:pt>
                <c:pt idx="1">
                  <c:v>485</c:v>
                </c:pt>
                <c:pt idx="2">
                  <c:v>643</c:v>
                </c:pt>
                <c:pt idx="3">
                  <c:v>808</c:v>
                </c:pt>
                <c:pt idx="4">
                  <c:v>908</c:v>
                </c:pt>
                <c:pt idx="5">
                  <c:v>1143</c:v>
                </c:pt>
                <c:pt idx="6">
                  <c:v>1275</c:v>
                </c:pt>
                <c:pt idx="7">
                  <c:v>1370</c:v>
                </c:pt>
                <c:pt idx="8">
                  <c:v>1538</c:v>
                </c:pt>
                <c:pt idx="9">
                  <c:v>2096</c:v>
                </c:pt>
                <c:pt idx="10">
                  <c:v>2467</c:v>
                </c:pt>
                <c:pt idx="11">
                  <c:v>2521</c:v>
                </c:pt>
                <c:pt idx="12">
                  <c:v>3300</c:v>
                </c:pt>
                <c:pt idx="13">
                  <c:v>3606</c:v>
                </c:pt>
                <c:pt idx="14">
                  <c:v>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FD54-4523-84A4-13AFBC201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49928"/>
        <c:axId val="498545336"/>
      </c:lineChart>
      <c:catAx>
        <c:axId val="49854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45336"/>
        <c:crosses val="autoZero"/>
        <c:auto val="1"/>
        <c:lblAlgn val="ctr"/>
        <c:lblOffset val="100"/>
        <c:noMultiLvlLbl val="0"/>
      </c:catAx>
      <c:valAx>
        <c:axId val="49854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4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78</xdr:row>
      <xdr:rowOff>47624</xdr:rowOff>
    </xdr:from>
    <xdr:to>
      <xdr:col>8</xdr:col>
      <xdr:colOff>2051049</xdr:colOff>
      <xdr:row>96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13"/>
  <sheetViews>
    <sheetView tabSelected="1" workbookViewId="0">
      <pane ySplit="2" topLeftCell="A53" activePane="bottomLeft" state="frozen"/>
      <selection pane="bottomLeft" activeCell="D81" sqref="D81"/>
    </sheetView>
  </sheetViews>
  <sheetFormatPr defaultColWidth="14.453125" defaultRowHeight="12.75" customHeight="1" x14ac:dyDescent="0.25"/>
  <cols>
    <col min="1" max="1" width="27.26953125" customWidth="1"/>
    <col min="2" max="2" width="21.54296875" customWidth="1"/>
    <col min="3" max="3" width="19.453125" customWidth="1"/>
    <col min="4" max="4" width="18" customWidth="1"/>
    <col min="5" max="5" width="21.54296875" customWidth="1"/>
    <col min="6" max="7" width="18" customWidth="1"/>
    <col min="8" max="8" width="21.54296875" customWidth="1"/>
    <col min="9" max="9" width="48.7265625" customWidth="1"/>
    <col min="10" max="10" width="9.26953125" hidden="1" customWidth="1"/>
  </cols>
  <sheetData>
    <row r="1" spans="1:10" ht="46.5" customHeight="1" x14ac:dyDescent="0.35">
      <c r="A1" s="6" t="s">
        <v>27</v>
      </c>
      <c r="B1" s="7" t="s">
        <v>28</v>
      </c>
      <c r="C1" s="7" t="s">
        <v>29</v>
      </c>
      <c r="D1" s="8" t="s">
        <v>30</v>
      </c>
      <c r="E1" s="7" t="s">
        <v>31</v>
      </c>
      <c r="F1" s="7" t="s">
        <v>32</v>
      </c>
      <c r="G1" s="7" t="s">
        <v>33</v>
      </c>
      <c r="H1" s="7" t="s">
        <v>34</v>
      </c>
      <c r="I1" s="9" t="s">
        <v>35</v>
      </c>
      <c r="J1" s="10" t="s">
        <v>36</v>
      </c>
    </row>
    <row r="2" spans="1:10" ht="29.25" customHeight="1" x14ac:dyDescent="0.25">
      <c r="A2" s="11" t="s">
        <v>37</v>
      </c>
      <c r="B2" s="12" t="s">
        <v>38</v>
      </c>
      <c r="C2" s="12" t="s">
        <v>39</v>
      </c>
      <c r="D2" s="13" t="s">
        <v>40</v>
      </c>
      <c r="E2" s="13" t="s">
        <v>41</v>
      </c>
      <c r="F2" s="14" t="s">
        <v>42</v>
      </c>
      <c r="G2" s="13" t="s">
        <v>43</v>
      </c>
      <c r="H2" s="12"/>
      <c r="I2" s="15" t="s">
        <v>44</v>
      </c>
      <c r="J2" s="16"/>
    </row>
    <row r="3" spans="1:10" ht="12.5" hidden="1" x14ac:dyDescent="0.25">
      <c r="A3" s="17" t="s">
        <v>45</v>
      </c>
      <c r="B3" s="18">
        <v>89</v>
      </c>
      <c r="C3" s="18">
        <v>74</v>
      </c>
      <c r="D3" s="19">
        <v>42</v>
      </c>
      <c r="E3" s="19">
        <v>68</v>
      </c>
      <c r="F3" s="20">
        <v>17</v>
      </c>
      <c r="G3" s="21">
        <f t="shared" ref="G3:G5" si="0">SUM(D3:E3)</f>
        <v>110</v>
      </c>
      <c r="H3" s="18">
        <v>273</v>
      </c>
      <c r="I3" s="4"/>
      <c r="J3" s="4"/>
    </row>
    <row r="4" spans="1:10" ht="12.5" hidden="1" x14ac:dyDescent="0.25">
      <c r="A4" s="22" t="s">
        <v>46</v>
      </c>
      <c r="B4" s="18">
        <v>469</v>
      </c>
      <c r="C4" s="18">
        <v>206</v>
      </c>
      <c r="D4" s="19">
        <v>58</v>
      </c>
      <c r="E4" s="19">
        <v>82</v>
      </c>
      <c r="F4" s="23">
        <v>26</v>
      </c>
      <c r="G4" s="21">
        <f t="shared" si="0"/>
        <v>140</v>
      </c>
      <c r="H4" s="18">
        <v>815</v>
      </c>
    </row>
    <row r="5" spans="1:10" ht="12.5" hidden="1" x14ac:dyDescent="0.25">
      <c r="A5" s="22" t="s">
        <v>47</v>
      </c>
      <c r="B5" s="18">
        <v>559</v>
      </c>
      <c r="C5" s="18">
        <v>98</v>
      </c>
      <c r="D5" s="19">
        <v>73</v>
      </c>
      <c r="E5" s="19">
        <v>99</v>
      </c>
      <c r="F5" s="23">
        <v>39</v>
      </c>
      <c r="G5" s="21">
        <f t="shared" si="0"/>
        <v>172</v>
      </c>
      <c r="H5" s="18">
        <v>829</v>
      </c>
    </row>
    <row r="6" spans="1:10" ht="13" x14ac:dyDescent="0.3">
      <c r="A6" s="24" t="s">
        <v>48</v>
      </c>
      <c r="B6" s="25">
        <f t="shared" ref="B6:H6" si="1">SUM(B3:B5)</f>
        <v>1117</v>
      </c>
      <c r="C6" s="25">
        <f t="shared" si="1"/>
        <v>378</v>
      </c>
      <c r="D6" s="25">
        <f t="shared" si="1"/>
        <v>173</v>
      </c>
      <c r="E6" s="25">
        <f t="shared" si="1"/>
        <v>249</v>
      </c>
      <c r="F6" s="25">
        <f t="shared" si="1"/>
        <v>82</v>
      </c>
      <c r="G6" s="25">
        <f t="shared" si="1"/>
        <v>422</v>
      </c>
      <c r="H6" s="25">
        <f t="shared" si="1"/>
        <v>1917</v>
      </c>
      <c r="I6" s="26"/>
    </row>
    <row r="7" spans="1:10" ht="12.5" hidden="1" x14ac:dyDescent="0.25">
      <c r="A7" s="27" t="s">
        <v>49</v>
      </c>
      <c r="B7" s="18">
        <v>161</v>
      </c>
      <c r="C7" s="18">
        <v>68</v>
      </c>
      <c r="D7" s="19">
        <v>47</v>
      </c>
      <c r="E7" s="19">
        <v>76</v>
      </c>
      <c r="F7" s="23">
        <v>30</v>
      </c>
      <c r="G7" s="21">
        <f t="shared" ref="G7:G8" si="2">SUM(D7:E7)</f>
        <v>123</v>
      </c>
      <c r="H7" s="18">
        <v>353</v>
      </c>
      <c r="I7" s="26"/>
    </row>
    <row r="8" spans="1:10" ht="12.5" hidden="1" x14ac:dyDescent="0.25">
      <c r="A8" s="28" t="s">
        <v>50</v>
      </c>
      <c r="B8" s="18">
        <v>698</v>
      </c>
      <c r="C8" s="18">
        <v>129</v>
      </c>
      <c r="D8" s="19">
        <v>76</v>
      </c>
      <c r="E8" s="19">
        <v>100</v>
      </c>
      <c r="F8" s="23">
        <v>39</v>
      </c>
      <c r="G8" s="21">
        <f t="shared" si="2"/>
        <v>176</v>
      </c>
      <c r="H8" s="18">
        <v>984</v>
      </c>
      <c r="I8" s="26"/>
    </row>
    <row r="9" spans="1:10" ht="12.5" hidden="1" x14ac:dyDescent="0.25">
      <c r="A9" s="28" t="s">
        <v>51</v>
      </c>
      <c r="B9" s="18">
        <v>480</v>
      </c>
      <c r="C9" s="18">
        <v>225</v>
      </c>
      <c r="D9" s="19">
        <v>74</v>
      </c>
      <c r="E9" s="19">
        <v>112</v>
      </c>
      <c r="F9" s="23">
        <v>54</v>
      </c>
      <c r="G9" s="19">
        <v>186</v>
      </c>
      <c r="H9" s="18">
        <v>891</v>
      </c>
      <c r="I9" s="26"/>
    </row>
    <row r="10" spans="1:10" ht="13" x14ac:dyDescent="0.3">
      <c r="A10" s="24" t="s">
        <v>52</v>
      </c>
      <c r="B10" s="25">
        <f t="shared" ref="B10:C10" si="3">SUM(B7:B9)</f>
        <v>1339</v>
      </c>
      <c r="C10" s="25">
        <f t="shared" si="3"/>
        <v>422</v>
      </c>
      <c r="D10" s="25">
        <f t="shared" ref="D10:G10" si="4">SUM(D7:D9)</f>
        <v>197</v>
      </c>
      <c r="E10" s="25">
        <f t="shared" si="4"/>
        <v>288</v>
      </c>
      <c r="F10" s="25">
        <f t="shared" si="4"/>
        <v>123</v>
      </c>
      <c r="G10" s="25">
        <f t="shared" si="4"/>
        <v>485</v>
      </c>
      <c r="H10" s="25">
        <f>SUM(H7:H9)</f>
        <v>2228</v>
      </c>
      <c r="I10" s="26"/>
    </row>
    <row r="11" spans="1:10" ht="12.5" hidden="1" x14ac:dyDescent="0.25">
      <c r="A11" s="27" t="s">
        <v>53</v>
      </c>
      <c r="B11" s="18">
        <v>67</v>
      </c>
      <c r="C11" s="18">
        <v>169</v>
      </c>
      <c r="D11" s="29">
        <v>75</v>
      </c>
      <c r="E11" s="29">
        <v>99</v>
      </c>
      <c r="F11" s="23">
        <v>50</v>
      </c>
      <c r="G11" s="19">
        <f>SUM(D11:E11)</f>
        <v>174</v>
      </c>
      <c r="H11" s="30">
        <f>SUM(B11:E11)</f>
        <v>410</v>
      </c>
      <c r="I11" s="26"/>
    </row>
    <row r="12" spans="1:10" ht="12.5" hidden="1" x14ac:dyDescent="0.25">
      <c r="A12" s="28" t="s">
        <v>54</v>
      </c>
      <c r="B12" s="18">
        <v>764</v>
      </c>
      <c r="C12" s="18">
        <v>122</v>
      </c>
      <c r="D12" s="29">
        <v>110</v>
      </c>
      <c r="E12" s="29">
        <v>120</v>
      </c>
      <c r="F12" s="23">
        <v>63</v>
      </c>
      <c r="G12" s="19">
        <v>238</v>
      </c>
      <c r="H12" s="18">
        <v>1122</v>
      </c>
      <c r="I12" s="26"/>
    </row>
    <row r="13" spans="1:10" ht="12.5" hidden="1" x14ac:dyDescent="0.25">
      <c r="A13" s="28" t="s">
        <v>55</v>
      </c>
      <c r="B13" s="18">
        <v>554</v>
      </c>
      <c r="C13" s="18">
        <v>107</v>
      </c>
      <c r="D13" s="29">
        <v>105</v>
      </c>
      <c r="E13" s="29">
        <v>117</v>
      </c>
      <c r="F13" s="23">
        <v>68</v>
      </c>
      <c r="G13" s="19">
        <v>231</v>
      </c>
      <c r="H13" s="18">
        <v>892</v>
      </c>
      <c r="I13" s="26"/>
    </row>
    <row r="14" spans="1:10" ht="13" x14ac:dyDescent="0.3">
      <c r="A14" s="24" t="s">
        <v>56</v>
      </c>
      <c r="B14" s="25">
        <f t="shared" ref="B14:C14" si="5">SUM(B11:B13)</f>
        <v>1385</v>
      </c>
      <c r="C14" s="25">
        <f t="shared" si="5"/>
        <v>398</v>
      </c>
      <c r="D14" s="25">
        <f>SUM(D12:D13)</f>
        <v>215</v>
      </c>
      <c r="E14" s="25">
        <f t="shared" ref="E14:H14" si="6">SUM(E11:E13)</f>
        <v>336</v>
      </c>
      <c r="F14" s="25">
        <f t="shared" si="6"/>
        <v>181</v>
      </c>
      <c r="G14" s="25">
        <f t="shared" si="6"/>
        <v>643</v>
      </c>
      <c r="H14" s="25">
        <f t="shared" si="6"/>
        <v>2424</v>
      </c>
      <c r="I14" s="26"/>
    </row>
    <row r="15" spans="1:10" ht="12.5" hidden="1" x14ac:dyDescent="0.25">
      <c r="A15" s="27" t="s">
        <v>57</v>
      </c>
      <c r="B15" s="18">
        <v>225</v>
      </c>
      <c r="C15" s="18">
        <v>56</v>
      </c>
      <c r="D15" s="29">
        <v>101</v>
      </c>
      <c r="E15" s="29">
        <v>137</v>
      </c>
      <c r="F15" s="23">
        <v>90</v>
      </c>
      <c r="G15" s="19">
        <v>238</v>
      </c>
      <c r="H15" s="18">
        <v>520</v>
      </c>
      <c r="I15" s="26"/>
    </row>
    <row r="16" spans="1:10" ht="12.5" hidden="1" x14ac:dyDescent="0.25">
      <c r="A16" s="28" t="s">
        <v>58</v>
      </c>
      <c r="B16" s="18">
        <v>747</v>
      </c>
      <c r="C16" s="18">
        <v>277</v>
      </c>
      <c r="D16" s="29">
        <v>90</v>
      </c>
      <c r="E16" s="29">
        <v>171</v>
      </c>
      <c r="F16" s="23">
        <v>111</v>
      </c>
      <c r="G16" s="19">
        <v>261</v>
      </c>
      <c r="H16" s="18">
        <v>1285</v>
      </c>
      <c r="I16" s="26"/>
    </row>
    <row r="17" spans="1:10" ht="12.5" hidden="1" x14ac:dyDescent="0.25">
      <c r="A17" s="28" t="s">
        <v>59</v>
      </c>
      <c r="B17" s="18">
        <v>737</v>
      </c>
      <c r="C17" s="18">
        <v>147</v>
      </c>
      <c r="D17" s="29">
        <v>95</v>
      </c>
      <c r="E17" s="29">
        <v>213</v>
      </c>
      <c r="F17" s="23">
        <v>149</v>
      </c>
      <c r="G17" s="19">
        <v>309</v>
      </c>
      <c r="H17" s="18">
        <v>1192</v>
      </c>
      <c r="I17" s="26"/>
    </row>
    <row r="18" spans="1:10" ht="13" x14ac:dyDescent="0.3">
      <c r="A18" s="24" t="s">
        <v>60</v>
      </c>
      <c r="B18" s="25">
        <f t="shared" ref="B18:E18" si="7">SUM(B15,B16,B17)</f>
        <v>1709</v>
      </c>
      <c r="C18" s="25">
        <f t="shared" si="7"/>
        <v>480</v>
      </c>
      <c r="D18" s="25">
        <f t="shared" si="7"/>
        <v>286</v>
      </c>
      <c r="E18" s="25">
        <f t="shared" si="7"/>
        <v>521</v>
      </c>
      <c r="F18" s="25">
        <f t="shared" ref="F18:G18" si="8">SUM(F15:F17)</f>
        <v>350</v>
      </c>
      <c r="G18" s="25">
        <f t="shared" si="8"/>
        <v>808</v>
      </c>
      <c r="H18" s="25">
        <f>SUM(H15,H16,H17)</f>
        <v>2997</v>
      </c>
      <c r="I18" s="26"/>
      <c r="J18" s="31"/>
    </row>
    <row r="19" spans="1:10" ht="13" hidden="1" x14ac:dyDescent="0.3">
      <c r="A19" s="32" t="s">
        <v>61</v>
      </c>
      <c r="B19" s="33"/>
      <c r="C19" s="33"/>
      <c r="D19" s="34"/>
      <c r="E19" s="35">
        <f t="shared" ref="E19:H19" si="9">(E18/E14)-1</f>
        <v>0.55059523809523814</v>
      </c>
      <c r="F19" s="36">
        <f t="shared" si="9"/>
        <v>0.93370165745856348</v>
      </c>
      <c r="G19" s="35">
        <f t="shared" si="9"/>
        <v>0.25660964230171079</v>
      </c>
      <c r="H19" s="37">
        <f t="shared" si="9"/>
        <v>0.23638613861386149</v>
      </c>
      <c r="I19" s="26"/>
      <c r="J19" s="38"/>
    </row>
    <row r="20" spans="1:10" ht="12.5" hidden="1" x14ac:dyDescent="0.25">
      <c r="A20" s="27" t="s">
        <v>62</v>
      </c>
      <c r="B20" s="18">
        <v>63</v>
      </c>
      <c r="C20" s="18">
        <v>60</v>
      </c>
      <c r="D20" s="39">
        <v>81</v>
      </c>
      <c r="E20" s="39">
        <v>168</v>
      </c>
      <c r="F20" s="23">
        <v>117</v>
      </c>
      <c r="G20" s="19">
        <v>249</v>
      </c>
      <c r="H20" s="18">
        <v>372</v>
      </c>
      <c r="I20" s="26"/>
    </row>
    <row r="21" spans="1:10" ht="12.5" hidden="1" x14ac:dyDescent="0.25">
      <c r="A21" s="28" t="s">
        <v>63</v>
      </c>
      <c r="B21" s="18">
        <v>158</v>
      </c>
      <c r="C21" s="18">
        <v>362</v>
      </c>
      <c r="D21" s="39">
        <v>99</v>
      </c>
      <c r="E21" s="39">
        <v>212</v>
      </c>
      <c r="F21" s="23">
        <v>140</v>
      </c>
      <c r="G21" s="19">
        <v>311</v>
      </c>
      <c r="H21" s="18">
        <v>831</v>
      </c>
      <c r="I21" s="26"/>
    </row>
    <row r="22" spans="1:10" ht="12.5" hidden="1" x14ac:dyDescent="0.25">
      <c r="A22" s="28" t="s">
        <v>64</v>
      </c>
      <c r="B22" s="18">
        <v>744</v>
      </c>
      <c r="C22" s="18">
        <v>240</v>
      </c>
      <c r="D22" s="39">
        <v>89</v>
      </c>
      <c r="E22" s="39">
        <v>264</v>
      </c>
      <c r="F22" s="23">
        <v>153</v>
      </c>
      <c r="G22" s="19">
        <v>348</v>
      </c>
      <c r="H22" s="18">
        <v>1337</v>
      </c>
      <c r="I22" s="26"/>
    </row>
    <row r="23" spans="1:10" ht="13" x14ac:dyDescent="0.3">
      <c r="A23" s="24" t="s">
        <v>65</v>
      </c>
      <c r="B23" s="25">
        <f t="shared" ref="B23:E23" si="10">SUM(B20,B21,B22)</f>
        <v>965</v>
      </c>
      <c r="C23" s="25">
        <f t="shared" si="10"/>
        <v>662</v>
      </c>
      <c r="D23" s="25">
        <f t="shared" si="10"/>
        <v>269</v>
      </c>
      <c r="E23" s="25">
        <f t="shared" si="10"/>
        <v>644</v>
      </c>
      <c r="F23" s="25">
        <f t="shared" ref="F23:G23" si="11">SUM(F20:F22)</f>
        <v>410</v>
      </c>
      <c r="G23" s="25">
        <f t="shared" si="11"/>
        <v>908</v>
      </c>
      <c r="H23" s="25">
        <f>SUM(H20,H21,H22)</f>
        <v>2540</v>
      </c>
      <c r="I23" s="26"/>
    </row>
    <row r="24" spans="1:10" ht="13" hidden="1" x14ac:dyDescent="0.3">
      <c r="A24" s="32" t="s">
        <v>66</v>
      </c>
      <c r="B24" s="40"/>
      <c r="C24" s="40"/>
      <c r="D24" s="41"/>
      <c r="E24" s="35">
        <f t="shared" ref="E24:H24" si="12">(E23/E18)-1</f>
        <v>0.23608445297504788</v>
      </c>
      <c r="F24" s="36">
        <f t="shared" si="12"/>
        <v>0.17142857142857149</v>
      </c>
      <c r="G24" s="35">
        <f t="shared" si="12"/>
        <v>0.12376237623762387</v>
      </c>
      <c r="H24" s="37">
        <f t="shared" si="12"/>
        <v>-0.15248581915248582</v>
      </c>
      <c r="I24" s="26"/>
      <c r="J24" s="38"/>
    </row>
    <row r="25" spans="1:10" ht="12.5" hidden="1" x14ac:dyDescent="0.25">
      <c r="A25" s="27" t="s">
        <v>67</v>
      </c>
      <c r="B25" s="18">
        <v>214</v>
      </c>
      <c r="C25" s="18">
        <v>125</v>
      </c>
      <c r="D25" s="29">
        <v>82</v>
      </c>
      <c r="E25" s="29">
        <v>221</v>
      </c>
      <c r="F25" s="23">
        <v>133</v>
      </c>
      <c r="G25" s="21">
        <f>SUM(D25:E25)</f>
        <v>303</v>
      </c>
      <c r="H25" s="30">
        <f>SUM(B25:E25)</f>
        <v>642</v>
      </c>
      <c r="I25" s="26"/>
    </row>
    <row r="26" spans="1:10" ht="12.5" hidden="1" x14ac:dyDescent="0.25">
      <c r="A26" s="28" t="s">
        <v>68</v>
      </c>
      <c r="B26" s="18">
        <v>1008</v>
      </c>
      <c r="C26" s="18">
        <v>176</v>
      </c>
      <c r="D26" s="29">
        <v>95</v>
      </c>
      <c r="E26" s="29">
        <v>306</v>
      </c>
      <c r="F26" s="23">
        <v>189</v>
      </c>
      <c r="G26" s="19">
        <v>401</v>
      </c>
      <c r="H26" s="18">
        <v>1585</v>
      </c>
      <c r="I26" s="26"/>
      <c r="J26" s="5">
        <v>2311</v>
      </c>
    </row>
    <row r="27" spans="1:10" ht="12.5" hidden="1" x14ac:dyDescent="0.25">
      <c r="A27" s="28" t="s">
        <v>6</v>
      </c>
      <c r="B27" s="18">
        <v>1678</v>
      </c>
      <c r="C27" s="18">
        <v>327</v>
      </c>
      <c r="D27" s="29">
        <v>93</v>
      </c>
      <c r="E27" s="29">
        <v>346</v>
      </c>
      <c r="F27" s="23">
        <v>222</v>
      </c>
      <c r="G27" s="21">
        <f>SUM(D27:E27)</f>
        <v>439</v>
      </c>
      <c r="H27" s="18">
        <v>1678</v>
      </c>
      <c r="I27" s="26"/>
    </row>
    <row r="28" spans="1:10" ht="13" x14ac:dyDescent="0.3">
      <c r="A28" s="24" t="s">
        <v>69</v>
      </c>
      <c r="B28" s="25">
        <f t="shared" ref="B28:H28" si="13">SUM(B25:B27)</f>
        <v>2900</v>
      </c>
      <c r="C28" s="25">
        <f t="shared" si="13"/>
        <v>628</v>
      </c>
      <c r="D28" s="42">
        <f t="shared" si="13"/>
        <v>270</v>
      </c>
      <c r="E28" s="42">
        <f t="shared" si="13"/>
        <v>873</v>
      </c>
      <c r="F28" s="25">
        <f t="shared" si="13"/>
        <v>544</v>
      </c>
      <c r="G28" s="25">
        <f t="shared" si="13"/>
        <v>1143</v>
      </c>
      <c r="H28" s="25">
        <f t="shared" si="13"/>
        <v>3905</v>
      </c>
      <c r="I28" s="26"/>
      <c r="J28" s="1"/>
    </row>
    <row r="29" spans="1:10" ht="13" hidden="1" x14ac:dyDescent="0.3">
      <c r="A29" s="32" t="s">
        <v>70</v>
      </c>
      <c r="B29" s="40"/>
      <c r="C29" s="40"/>
      <c r="D29" s="41"/>
      <c r="E29" s="35">
        <f t="shared" ref="E29:H29" si="14">(E28/E23)-1</f>
        <v>0.35559006211180133</v>
      </c>
      <c r="F29" s="36">
        <f t="shared" si="14"/>
        <v>0.326829268292683</v>
      </c>
      <c r="G29" s="35">
        <f t="shared" si="14"/>
        <v>0.25881057268722474</v>
      </c>
      <c r="H29" s="37">
        <f t="shared" si="14"/>
        <v>0.53740157480314954</v>
      </c>
      <c r="I29" s="26"/>
      <c r="J29" s="38"/>
    </row>
    <row r="30" spans="1:10" ht="12.5" hidden="1" x14ac:dyDescent="0.25">
      <c r="A30" s="27" t="s">
        <v>7</v>
      </c>
      <c r="B30" s="18">
        <v>115</v>
      </c>
      <c r="C30" s="18">
        <v>112</v>
      </c>
      <c r="D30" s="29">
        <v>99</v>
      </c>
      <c r="E30" s="29">
        <v>240</v>
      </c>
      <c r="F30" s="23">
        <v>171</v>
      </c>
      <c r="G30" s="19">
        <v>342</v>
      </c>
      <c r="H30" s="30">
        <f t="shared" ref="H30:H32" si="15">SUM(B30:E30)</f>
        <v>566</v>
      </c>
      <c r="I30" s="43"/>
    </row>
    <row r="31" spans="1:10" ht="12.5" hidden="1" x14ac:dyDescent="0.25">
      <c r="A31" s="28" t="s">
        <v>8</v>
      </c>
      <c r="B31" s="18">
        <v>1129</v>
      </c>
      <c r="C31" s="18">
        <v>207</v>
      </c>
      <c r="D31" s="29">
        <v>94</v>
      </c>
      <c r="E31" s="29">
        <v>355</v>
      </c>
      <c r="F31" s="23">
        <v>241</v>
      </c>
      <c r="G31" s="19">
        <v>449</v>
      </c>
      <c r="H31" s="30">
        <f t="shared" si="15"/>
        <v>1785</v>
      </c>
      <c r="I31" s="43"/>
    </row>
    <row r="32" spans="1:10" ht="12.5" hidden="1" x14ac:dyDescent="0.25">
      <c r="A32" s="28" t="s">
        <v>9</v>
      </c>
      <c r="B32" s="18">
        <v>1640</v>
      </c>
      <c r="C32" s="18">
        <v>104</v>
      </c>
      <c r="D32" s="29">
        <v>106</v>
      </c>
      <c r="E32" s="29">
        <v>378</v>
      </c>
      <c r="F32" s="23">
        <v>247</v>
      </c>
      <c r="G32" s="19">
        <v>484</v>
      </c>
      <c r="H32" s="30">
        <f t="shared" si="15"/>
        <v>2228</v>
      </c>
      <c r="I32" s="43"/>
    </row>
    <row r="33" spans="1:10" ht="13.5" customHeight="1" x14ac:dyDescent="0.3">
      <c r="A33" s="24" t="s">
        <v>71</v>
      </c>
      <c r="B33" s="25">
        <f t="shared" ref="B33:H33" si="16">SUM(B30:B32)</f>
        <v>2884</v>
      </c>
      <c r="C33" s="25">
        <f t="shared" si="16"/>
        <v>423</v>
      </c>
      <c r="D33" s="42">
        <f t="shared" si="16"/>
        <v>299</v>
      </c>
      <c r="E33" s="42">
        <f t="shared" si="16"/>
        <v>973</v>
      </c>
      <c r="F33" s="25">
        <f t="shared" si="16"/>
        <v>659</v>
      </c>
      <c r="G33" s="25">
        <f t="shared" si="16"/>
        <v>1275</v>
      </c>
      <c r="H33" s="25">
        <f t="shared" si="16"/>
        <v>4579</v>
      </c>
      <c r="I33" s="44" t="s">
        <v>72</v>
      </c>
    </row>
    <row r="34" spans="1:10" ht="13" hidden="1" x14ac:dyDescent="0.3">
      <c r="A34" s="32" t="s">
        <v>73</v>
      </c>
      <c r="B34" s="40"/>
      <c r="C34" s="40"/>
      <c r="D34" s="41"/>
      <c r="E34" s="35">
        <f t="shared" ref="E34:H34" si="17">(E33/E28)-1</f>
        <v>0.11454753722794964</v>
      </c>
      <c r="F34" s="36">
        <f t="shared" si="17"/>
        <v>0.21139705882352944</v>
      </c>
      <c r="G34" s="35">
        <f t="shared" si="17"/>
        <v>0.11548556430446189</v>
      </c>
      <c r="H34" s="37">
        <f t="shared" si="17"/>
        <v>0.17259923175416136</v>
      </c>
      <c r="I34" s="26"/>
      <c r="J34" s="38"/>
    </row>
    <row r="35" spans="1:10" ht="12.5" hidden="1" x14ac:dyDescent="0.25">
      <c r="A35" s="27" t="s">
        <v>10</v>
      </c>
      <c r="B35" s="18">
        <v>249</v>
      </c>
      <c r="C35" s="18">
        <v>22</v>
      </c>
      <c r="D35" s="29">
        <v>61</v>
      </c>
      <c r="E35" s="29">
        <v>297</v>
      </c>
      <c r="F35" s="23">
        <v>232</v>
      </c>
      <c r="G35" s="29">
        <v>358</v>
      </c>
      <c r="H35" s="18">
        <v>629</v>
      </c>
      <c r="I35" s="45"/>
    </row>
    <row r="36" spans="1:10" ht="12.5" hidden="1" x14ac:dyDescent="0.25">
      <c r="A36" s="28" t="s">
        <v>11</v>
      </c>
      <c r="B36" s="18">
        <v>1333</v>
      </c>
      <c r="C36" s="18">
        <v>45</v>
      </c>
      <c r="D36" s="29">
        <v>81</v>
      </c>
      <c r="E36" s="29">
        <v>396</v>
      </c>
      <c r="F36" s="23">
        <v>260</v>
      </c>
      <c r="G36" s="29">
        <v>477</v>
      </c>
      <c r="H36" s="18">
        <v>1855</v>
      </c>
      <c r="I36" s="45"/>
    </row>
    <row r="37" spans="1:10" ht="12.5" hidden="1" x14ac:dyDescent="0.25">
      <c r="A37" s="28" t="s">
        <v>12</v>
      </c>
      <c r="B37" s="18">
        <v>1121</v>
      </c>
      <c r="C37" s="18">
        <v>88</v>
      </c>
      <c r="D37" s="29">
        <v>77</v>
      </c>
      <c r="E37" s="29">
        <v>458</v>
      </c>
      <c r="F37" s="23">
        <v>302</v>
      </c>
      <c r="G37" s="29">
        <v>535</v>
      </c>
      <c r="H37" s="18">
        <v>1745</v>
      </c>
      <c r="I37" s="45"/>
    </row>
    <row r="38" spans="1:10" ht="13" x14ac:dyDescent="0.3">
      <c r="A38" s="24" t="s">
        <v>74</v>
      </c>
      <c r="B38" s="25">
        <f t="shared" ref="B38:H38" si="18">SUM(B35:B37)</f>
        <v>2703</v>
      </c>
      <c r="C38" s="25">
        <f t="shared" si="18"/>
        <v>155</v>
      </c>
      <c r="D38" s="42">
        <f t="shared" si="18"/>
        <v>219</v>
      </c>
      <c r="E38" s="42">
        <f t="shared" si="18"/>
        <v>1151</v>
      </c>
      <c r="F38" s="25">
        <f t="shared" si="18"/>
        <v>794</v>
      </c>
      <c r="G38" s="25">
        <f t="shared" si="18"/>
        <v>1370</v>
      </c>
      <c r="H38" s="25">
        <f t="shared" si="18"/>
        <v>4229</v>
      </c>
      <c r="I38" s="43"/>
    </row>
    <row r="39" spans="1:10" ht="13" hidden="1" x14ac:dyDescent="0.3">
      <c r="A39" s="32" t="s">
        <v>75</v>
      </c>
      <c r="B39" s="40"/>
      <c r="C39" s="40"/>
      <c r="D39" s="41"/>
      <c r="E39" s="35">
        <f t="shared" ref="E39:H39" si="19">(E38/E33)-1</f>
        <v>0.18293936279547784</v>
      </c>
      <c r="F39" s="36">
        <f t="shared" si="19"/>
        <v>0.20485584218512898</v>
      </c>
      <c r="G39" s="35">
        <f t="shared" si="19"/>
        <v>7.4509803921568585E-2</v>
      </c>
      <c r="H39" s="37">
        <f t="shared" si="19"/>
        <v>-7.643590303559733E-2</v>
      </c>
      <c r="I39" s="46"/>
      <c r="J39" s="38"/>
    </row>
    <row r="40" spans="1:10" ht="12.5" hidden="1" x14ac:dyDescent="0.25">
      <c r="A40" s="27" t="s">
        <v>13</v>
      </c>
      <c r="B40" s="47">
        <v>274</v>
      </c>
      <c r="C40" s="47">
        <v>19</v>
      </c>
      <c r="D40" s="29">
        <v>43</v>
      </c>
      <c r="E40" s="29">
        <v>313</v>
      </c>
      <c r="F40" s="23">
        <v>245</v>
      </c>
      <c r="G40" s="19">
        <v>356</v>
      </c>
      <c r="H40" s="48">
        <f t="shared" ref="H40:H42" si="20">SUM(B40,C40,D40,E40)</f>
        <v>649</v>
      </c>
      <c r="I40" s="45"/>
    </row>
    <row r="41" spans="1:10" ht="12.5" hidden="1" x14ac:dyDescent="0.25">
      <c r="A41" s="28" t="s">
        <v>14</v>
      </c>
      <c r="B41" s="47">
        <v>1192</v>
      </c>
      <c r="C41" s="47">
        <v>44</v>
      </c>
      <c r="D41" s="49">
        <v>91</v>
      </c>
      <c r="E41" s="49">
        <v>473</v>
      </c>
      <c r="F41" s="50">
        <v>303</v>
      </c>
      <c r="G41" s="19">
        <f t="shared" ref="G41:G42" si="21">SUM(D41:E41)</f>
        <v>564</v>
      </c>
      <c r="H41" s="48">
        <f t="shared" si="20"/>
        <v>1800</v>
      </c>
      <c r="I41" s="45"/>
    </row>
    <row r="42" spans="1:10" ht="12.5" hidden="1" x14ac:dyDescent="0.25">
      <c r="A42" s="28" t="s">
        <v>15</v>
      </c>
      <c r="B42" s="47">
        <v>806</v>
      </c>
      <c r="C42" s="47">
        <v>63</v>
      </c>
      <c r="D42" s="49">
        <v>81</v>
      </c>
      <c r="E42" s="49">
        <v>537</v>
      </c>
      <c r="F42" s="50">
        <v>324</v>
      </c>
      <c r="G42" s="51">
        <f t="shared" si="21"/>
        <v>618</v>
      </c>
      <c r="H42" s="48">
        <f t="shared" si="20"/>
        <v>1487</v>
      </c>
      <c r="I42" s="45"/>
    </row>
    <row r="43" spans="1:10" ht="13" x14ac:dyDescent="0.3">
      <c r="A43" s="24" t="s">
        <v>76</v>
      </c>
      <c r="B43" s="52">
        <f t="shared" ref="B43:H43" si="22">SUM(B40:B42)</f>
        <v>2272</v>
      </c>
      <c r="C43" s="52">
        <f t="shared" si="22"/>
        <v>126</v>
      </c>
      <c r="D43" s="52">
        <f t="shared" si="22"/>
        <v>215</v>
      </c>
      <c r="E43" s="52">
        <f t="shared" si="22"/>
        <v>1323</v>
      </c>
      <c r="F43" s="25">
        <f t="shared" si="22"/>
        <v>872</v>
      </c>
      <c r="G43" s="25">
        <f t="shared" si="22"/>
        <v>1538</v>
      </c>
      <c r="H43" s="25">
        <f t="shared" si="22"/>
        <v>3936</v>
      </c>
      <c r="I43" s="53"/>
      <c r="J43" s="1"/>
    </row>
    <row r="44" spans="1:10" ht="13" hidden="1" x14ac:dyDescent="0.3">
      <c r="A44" s="32" t="s">
        <v>77</v>
      </c>
      <c r="B44" s="40"/>
      <c r="C44" s="40"/>
      <c r="D44" s="41"/>
      <c r="E44" s="35">
        <f t="shared" ref="E44:H44" si="23">(E43/E38)-1</f>
        <v>0.14943527367506526</v>
      </c>
      <c r="F44" s="36">
        <f t="shared" si="23"/>
        <v>9.8236775818639765E-2</v>
      </c>
      <c r="G44" s="35">
        <f t="shared" si="23"/>
        <v>0.1226277372262774</v>
      </c>
      <c r="H44" s="37">
        <f t="shared" si="23"/>
        <v>-6.9283518562307855E-2</v>
      </c>
      <c r="I44" s="45">
        <v>13.7</v>
      </c>
      <c r="J44" s="1"/>
    </row>
    <row r="45" spans="1:10" ht="12.5" hidden="1" x14ac:dyDescent="0.25">
      <c r="A45" s="27" t="s">
        <v>16</v>
      </c>
      <c r="B45" s="47">
        <v>227</v>
      </c>
      <c r="C45" s="47">
        <v>27</v>
      </c>
      <c r="D45" s="49">
        <v>42</v>
      </c>
      <c r="E45" s="49">
        <v>455</v>
      </c>
      <c r="F45" s="50">
        <v>337</v>
      </c>
      <c r="G45" s="19">
        <f t="shared" ref="G45:G47" si="24">SUM(D45:E45)</f>
        <v>497</v>
      </c>
      <c r="H45" s="48">
        <f t="shared" ref="H45:H47" si="25">SUM(B45:E45)</f>
        <v>751</v>
      </c>
      <c r="I45" s="26"/>
    </row>
    <row r="46" spans="1:10" ht="12.5" hidden="1" x14ac:dyDescent="0.25">
      <c r="A46" s="28" t="s">
        <v>17</v>
      </c>
      <c r="B46" s="47">
        <v>1169</v>
      </c>
      <c r="C46" s="47">
        <v>106</v>
      </c>
      <c r="D46" s="49">
        <v>82</v>
      </c>
      <c r="E46" s="49">
        <v>658</v>
      </c>
      <c r="F46" s="50">
        <v>348</v>
      </c>
      <c r="G46" s="19">
        <f t="shared" si="24"/>
        <v>740</v>
      </c>
      <c r="H46" s="48">
        <f t="shared" si="25"/>
        <v>2015</v>
      </c>
      <c r="I46" s="26"/>
    </row>
    <row r="47" spans="1:10" ht="12.5" hidden="1" x14ac:dyDescent="0.25">
      <c r="A47" s="28" t="s">
        <v>18</v>
      </c>
      <c r="B47" s="47">
        <v>714</v>
      </c>
      <c r="C47" s="47">
        <v>114</v>
      </c>
      <c r="D47" s="49">
        <v>81</v>
      </c>
      <c r="E47" s="49">
        <v>778</v>
      </c>
      <c r="F47" s="50">
        <v>374</v>
      </c>
      <c r="G47" s="51">
        <f t="shared" si="24"/>
        <v>859</v>
      </c>
      <c r="H47" s="48">
        <f t="shared" si="25"/>
        <v>1687</v>
      </c>
      <c r="I47" s="26"/>
    </row>
    <row r="48" spans="1:10" ht="13" x14ac:dyDescent="0.3">
      <c r="A48" s="24" t="s">
        <v>78</v>
      </c>
      <c r="B48" s="52">
        <f t="shared" ref="B48:H48" si="26">SUM(B45:B47)</f>
        <v>2110</v>
      </c>
      <c r="C48" s="52">
        <f t="shared" si="26"/>
        <v>247</v>
      </c>
      <c r="D48" s="52">
        <f t="shared" si="26"/>
        <v>205</v>
      </c>
      <c r="E48" s="52">
        <f t="shared" si="26"/>
        <v>1891</v>
      </c>
      <c r="F48" s="52">
        <f t="shared" si="26"/>
        <v>1059</v>
      </c>
      <c r="G48" s="52">
        <f t="shared" si="26"/>
        <v>2096</v>
      </c>
      <c r="H48" s="52">
        <f t="shared" si="26"/>
        <v>4453</v>
      </c>
      <c r="I48" s="26"/>
      <c r="J48" s="1"/>
    </row>
    <row r="49" spans="1:10" ht="13" hidden="1" x14ac:dyDescent="0.3">
      <c r="A49" s="32" t="s">
        <v>79</v>
      </c>
      <c r="B49" s="54"/>
      <c r="C49" s="54"/>
      <c r="D49" s="54"/>
      <c r="E49" s="55">
        <f t="shared" ref="E49:H49" si="27">(E48/E43)-1</f>
        <v>0.42932728647014362</v>
      </c>
      <c r="F49" s="56">
        <f t="shared" si="27"/>
        <v>0.21444954128440363</v>
      </c>
      <c r="G49" s="55">
        <f t="shared" si="27"/>
        <v>0.36280884265279578</v>
      </c>
      <c r="H49" s="57">
        <f t="shared" si="27"/>
        <v>0.13135162601626016</v>
      </c>
      <c r="I49" s="26"/>
      <c r="J49" s="1"/>
    </row>
    <row r="50" spans="1:10" ht="12.5" hidden="1" x14ac:dyDescent="0.25">
      <c r="A50" s="27" t="s">
        <v>3</v>
      </c>
      <c r="B50" s="58">
        <v>139</v>
      </c>
      <c r="C50" s="58">
        <v>39</v>
      </c>
      <c r="D50" s="59">
        <v>49</v>
      </c>
      <c r="E50" s="59">
        <v>569</v>
      </c>
      <c r="F50" s="60">
        <v>382</v>
      </c>
      <c r="G50" s="61">
        <v>618</v>
      </c>
      <c r="H50" s="62">
        <f t="shared" ref="H50:H52" si="28">SUM(B50:E50)</f>
        <v>796</v>
      </c>
      <c r="I50" s="2"/>
      <c r="J50" s="1"/>
    </row>
    <row r="51" spans="1:10" ht="12.5" hidden="1" x14ac:dyDescent="0.25">
      <c r="A51" s="28" t="s">
        <v>4</v>
      </c>
      <c r="B51" s="47">
        <v>910</v>
      </c>
      <c r="C51" s="47">
        <v>100</v>
      </c>
      <c r="D51" s="49">
        <v>101</v>
      </c>
      <c r="E51" s="49">
        <v>850</v>
      </c>
      <c r="F51" s="50">
        <v>393</v>
      </c>
      <c r="G51" s="51">
        <v>951</v>
      </c>
      <c r="H51" s="48">
        <f t="shared" si="28"/>
        <v>1961</v>
      </c>
      <c r="I51" s="2"/>
      <c r="J51" s="1"/>
    </row>
    <row r="52" spans="1:10" ht="12.5" hidden="1" x14ac:dyDescent="0.25">
      <c r="A52" s="28" t="s">
        <v>5</v>
      </c>
      <c r="B52" s="47">
        <v>675</v>
      </c>
      <c r="C52" s="47">
        <v>123</v>
      </c>
      <c r="D52" s="49">
        <v>90</v>
      </c>
      <c r="E52" s="49">
        <v>808</v>
      </c>
      <c r="F52" s="50">
        <v>430</v>
      </c>
      <c r="G52" s="63">
        <f>SUM(D52,E52)</f>
        <v>898</v>
      </c>
      <c r="H52" s="48">
        <f t="shared" si="28"/>
        <v>1696</v>
      </c>
      <c r="I52" s="2"/>
      <c r="J52" s="1"/>
    </row>
    <row r="53" spans="1:10" ht="13" x14ac:dyDescent="0.3">
      <c r="A53" s="24" t="s">
        <v>80</v>
      </c>
      <c r="B53" s="52">
        <f t="shared" ref="B53:H53" si="29">SUM(B50:B52)</f>
        <v>1724</v>
      </c>
      <c r="C53" s="52">
        <f t="shared" si="29"/>
        <v>262</v>
      </c>
      <c r="D53" s="52">
        <f t="shared" si="29"/>
        <v>240</v>
      </c>
      <c r="E53" s="52">
        <f t="shared" si="29"/>
        <v>2227</v>
      </c>
      <c r="F53" s="52">
        <f t="shared" si="29"/>
        <v>1205</v>
      </c>
      <c r="G53" s="52">
        <f t="shared" si="29"/>
        <v>2467</v>
      </c>
      <c r="H53" s="52">
        <f t="shared" si="29"/>
        <v>4453</v>
      </c>
      <c r="I53" s="2"/>
      <c r="J53" s="1"/>
    </row>
    <row r="54" spans="1:10" ht="13" hidden="1" x14ac:dyDescent="0.3">
      <c r="A54" s="64" t="s">
        <v>81</v>
      </c>
      <c r="B54" s="40"/>
      <c r="C54" s="40"/>
      <c r="D54" s="41"/>
      <c r="E54" s="35">
        <f t="shared" ref="E54:H54" si="30">(E53/E48)-1</f>
        <v>0.17768376520359608</v>
      </c>
      <c r="F54" s="36">
        <f t="shared" si="30"/>
        <v>0.13786591123701597</v>
      </c>
      <c r="G54" s="35">
        <f t="shared" si="30"/>
        <v>0.17700381679389321</v>
      </c>
      <c r="H54" s="37">
        <f t="shared" si="30"/>
        <v>0</v>
      </c>
      <c r="I54" s="26"/>
      <c r="J54" s="1"/>
    </row>
    <row r="55" spans="1:10" ht="12.5" hidden="1" x14ac:dyDescent="0.25">
      <c r="A55" s="65" t="s">
        <v>0</v>
      </c>
      <c r="B55" s="47">
        <v>149</v>
      </c>
      <c r="C55" s="47">
        <v>38</v>
      </c>
      <c r="D55" s="49">
        <v>49</v>
      </c>
      <c r="E55" s="49">
        <v>582</v>
      </c>
      <c r="F55" s="50">
        <v>425</v>
      </c>
      <c r="G55" s="51">
        <v>631</v>
      </c>
      <c r="H55" s="48">
        <f t="shared" ref="H55:H57" si="31">SUM(B55:E55)</f>
        <v>818</v>
      </c>
      <c r="I55" s="26"/>
      <c r="J55" s="66"/>
    </row>
    <row r="56" spans="1:10" ht="12.5" hidden="1" x14ac:dyDescent="0.25">
      <c r="A56" s="28" t="s">
        <v>1</v>
      </c>
      <c r="B56" s="47">
        <v>858</v>
      </c>
      <c r="C56" s="47">
        <v>137</v>
      </c>
      <c r="D56" s="49">
        <v>82</v>
      </c>
      <c r="E56" s="49">
        <v>822</v>
      </c>
      <c r="F56" s="50">
        <v>467</v>
      </c>
      <c r="G56" s="51">
        <v>904</v>
      </c>
      <c r="H56" s="48">
        <f t="shared" si="31"/>
        <v>1899</v>
      </c>
      <c r="I56" s="26"/>
      <c r="J56" s="1"/>
    </row>
    <row r="57" spans="1:10" ht="12.5" hidden="1" x14ac:dyDescent="0.25">
      <c r="A57" s="28" t="s">
        <v>2</v>
      </c>
      <c r="B57" s="47">
        <v>771</v>
      </c>
      <c r="C57" s="47">
        <v>127</v>
      </c>
      <c r="D57" s="49">
        <v>80</v>
      </c>
      <c r="E57" s="49">
        <v>906</v>
      </c>
      <c r="F57" s="50">
        <v>498</v>
      </c>
      <c r="G57" s="63">
        <f>SUM(D57,E57)</f>
        <v>986</v>
      </c>
      <c r="H57" s="48">
        <f t="shared" si="31"/>
        <v>1884</v>
      </c>
      <c r="I57" s="26"/>
      <c r="J57" s="67"/>
    </row>
    <row r="58" spans="1:10" ht="13" x14ac:dyDescent="0.3">
      <c r="A58" s="24" t="s">
        <v>82</v>
      </c>
      <c r="B58" s="52">
        <f t="shared" ref="B58:H58" si="32">SUM(B55:B57)</f>
        <v>1778</v>
      </c>
      <c r="C58" s="52">
        <f t="shared" si="32"/>
        <v>302</v>
      </c>
      <c r="D58" s="52">
        <f t="shared" si="32"/>
        <v>211</v>
      </c>
      <c r="E58" s="52">
        <f t="shared" si="32"/>
        <v>2310</v>
      </c>
      <c r="F58" s="52">
        <f t="shared" si="32"/>
        <v>1390</v>
      </c>
      <c r="G58" s="52">
        <f t="shared" si="32"/>
        <v>2521</v>
      </c>
      <c r="H58" s="52">
        <f t="shared" si="32"/>
        <v>4601</v>
      </c>
      <c r="I58" s="26"/>
      <c r="J58" s="1"/>
    </row>
    <row r="59" spans="1:10" ht="13" hidden="1" x14ac:dyDescent="0.3">
      <c r="A59" s="64" t="s">
        <v>83</v>
      </c>
      <c r="B59" s="68"/>
      <c r="C59" s="68"/>
      <c r="D59" s="69"/>
      <c r="E59" s="35">
        <f t="shared" ref="E59:H59" si="33">(E58/E53)-1</f>
        <v>3.7269869779973153E-2</v>
      </c>
      <c r="F59" s="36">
        <f t="shared" si="33"/>
        <v>0.15352697095435675</v>
      </c>
      <c r="G59" s="35">
        <f t="shared" si="33"/>
        <v>2.1888933927847631E-2</v>
      </c>
      <c r="H59" s="37">
        <f t="shared" si="33"/>
        <v>3.3236020660229126E-2</v>
      </c>
      <c r="I59" s="26"/>
      <c r="J59" s="1"/>
    </row>
    <row r="60" spans="1:10" ht="12.5" hidden="1" x14ac:dyDescent="0.25">
      <c r="A60" s="65" t="s">
        <v>84</v>
      </c>
      <c r="B60" s="70">
        <v>111</v>
      </c>
      <c r="C60" s="70">
        <v>34</v>
      </c>
      <c r="D60" s="71">
        <v>48</v>
      </c>
      <c r="E60" s="71">
        <v>835</v>
      </c>
      <c r="F60" s="70">
        <v>545</v>
      </c>
      <c r="G60" s="70">
        <v>883</v>
      </c>
      <c r="H60" s="72">
        <f t="shared" ref="H60:H62" si="34">SUM(B60:E60)</f>
        <v>1028</v>
      </c>
      <c r="I60" s="26"/>
      <c r="J60" s="1"/>
    </row>
    <row r="61" spans="1:10" ht="12.5" hidden="1" x14ac:dyDescent="0.25">
      <c r="A61" s="73" t="s">
        <v>19</v>
      </c>
      <c r="B61" s="74">
        <v>805</v>
      </c>
      <c r="C61" s="74">
        <v>150</v>
      </c>
      <c r="D61" s="3">
        <v>79</v>
      </c>
      <c r="E61" s="3">
        <v>1102</v>
      </c>
      <c r="F61" s="74">
        <v>534</v>
      </c>
      <c r="G61" s="74">
        <f t="shared" ref="G61:G62" si="35">SUM(D61:E61)</f>
        <v>1181</v>
      </c>
      <c r="H61" s="72">
        <f t="shared" si="34"/>
        <v>2136</v>
      </c>
      <c r="I61" s="75"/>
      <c r="J61" s="1"/>
    </row>
    <row r="62" spans="1:10" ht="12.5" hidden="1" x14ac:dyDescent="0.25">
      <c r="A62" s="2" t="s">
        <v>20</v>
      </c>
      <c r="B62" s="2">
        <v>770</v>
      </c>
      <c r="C62" s="2">
        <v>109</v>
      </c>
      <c r="D62" s="2">
        <v>101</v>
      </c>
      <c r="E62" s="45">
        <v>1135</v>
      </c>
      <c r="F62" s="28">
        <v>518</v>
      </c>
      <c r="G62" s="76">
        <f t="shared" si="35"/>
        <v>1236</v>
      </c>
      <c r="H62" s="76">
        <f t="shared" si="34"/>
        <v>2115</v>
      </c>
      <c r="I62" s="26"/>
      <c r="J62" s="1"/>
    </row>
    <row r="63" spans="1:10" ht="13" x14ac:dyDescent="0.3">
      <c r="A63" s="24" t="s">
        <v>85</v>
      </c>
      <c r="B63" s="52">
        <f t="shared" ref="B63:H63" si="36">SUM(B60:B62)</f>
        <v>1686</v>
      </c>
      <c r="C63" s="52">
        <f t="shared" si="36"/>
        <v>293</v>
      </c>
      <c r="D63" s="52">
        <f t="shared" si="36"/>
        <v>228</v>
      </c>
      <c r="E63" s="52">
        <f t="shared" si="36"/>
        <v>3072</v>
      </c>
      <c r="F63" s="52">
        <f t="shared" si="36"/>
        <v>1597</v>
      </c>
      <c r="G63" s="52">
        <f t="shared" si="36"/>
        <v>3300</v>
      </c>
      <c r="H63" s="52">
        <f t="shared" si="36"/>
        <v>5279</v>
      </c>
      <c r="I63" s="26"/>
      <c r="J63" s="1"/>
    </row>
    <row r="64" spans="1:10" ht="13" hidden="1" x14ac:dyDescent="0.3">
      <c r="A64" s="64" t="s">
        <v>86</v>
      </c>
      <c r="B64" s="68"/>
      <c r="C64" s="68"/>
      <c r="D64" s="69"/>
      <c r="E64" s="35">
        <f t="shared" ref="E64:H64" si="37">(E63/E58)-1</f>
        <v>0.32987012987012987</v>
      </c>
      <c r="F64" s="36">
        <f t="shared" si="37"/>
        <v>0.14892086330935261</v>
      </c>
      <c r="G64" s="35">
        <f t="shared" si="37"/>
        <v>0.30900436334787784</v>
      </c>
      <c r="H64" s="37">
        <f t="shared" si="37"/>
        <v>0.14735926972397295</v>
      </c>
      <c r="I64" s="26"/>
      <c r="J64" s="1"/>
    </row>
    <row r="65" spans="1:10" ht="12.5" hidden="1" x14ac:dyDescent="0.25">
      <c r="A65" s="2" t="s">
        <v>21</v>
      </c>
      <c r="B65" s="2">
        <v>116</v>
      </c>
      <c r="C65" s="2">
        <v>16</v>
      </c>
      <c r="D65" s="2">
        <v>47</v>
      </c>
      <c r="E65" s="45">
        <v>885</v>
      </c>
      <c r="F65" s="28">
        <v>580</v>
      </c>
      <c r="G65" s="76">
        <f t="shared" ref="G65:G67" si="38">SUM(D65:E65)</f>
        <v>932</v>
      </c>
      <c r="H65" s="76">
        <f t="shared" ref="H65:H67" si="39">SUM(B65:E65)</f>
        <v>1064</v>
      </c>
      <c r="I65" s="26"/>
      <c r="J65" s="1"/>
    </row>
    <row r="66" spans="1:10" ht="12.5" hidden="1" x14ac:dyDescent="0.25">
      <c r="A66" s="2" t="s">
        <v>22</v>
      </c>
      <c r="B66" s="2">
        <v>852</v>
      </c>
      <c r="C66" s="2">
        <v>133</v>
      </c>
      <c r="D66" s="2">
        <v>77</v>
      </c>
      <c r="E66" s="45">
        <v>1260</v>
      </c>
      <c r="F66" s="28">
        <v>546</v>
      </c>
      <c r="G66" s="76">
        <f t="shared" si="38"/>
        <v>1337</v>
      </c>
      <c r="H66" s="76">
        <f t="shared" si="39"/>
        <v>2322</v>
      </c>
      <c r="I66" s="26"/>
      <c r="J66" s="1"/>
    </row>
    <row r="67" spans="1:10" ht="12.5" hidden="1" x14ac:dyDescent="0.25">
      <c r="A67" s="2" t="s">
        <v>23</v>
      </c>
      <c r="B67" s="2">
        <v>721</v>
      </c>
      <c r="C67" s="2">
        <v>128</v>
      </c>
      <c r="D67" s="2">
        <v>80</v>
      </c>
      <c r="E67" s="45">
        <v>1257</v>
      </c>
      <c r="F67" s="28">
        <v>576</v>
      </c>
      <c r="G67" s="28">
        <f t="shared" si="38"/>
        <v>1337</v>
      </c>
      <c r="H67" s="76">
        <f t="shared" si="39"/>
        <v>2186</v>
      </c>
      <c r="I67" s="26"/>
      <c r="J67" s="1"/>
    </row>
    <row r="68" spans="1:10" ht="13" x14ac:dyDescent="0.3">
      <c r="A68" s="24" t="s">
        <v>87</v>
      </c>
      <c r="B68" s="52">
        <f t="shared" ref="B68:H68" si="40">SUM(B65:B67)</f>
        <v>1689</v>
      </c>
      <c r="C68" s="52">
        <f t="shared" si="40"/>
        <v>277</v>
      </c>
      <c r="D68" s="52">
        <f t="shared" si="40"/>
        <v>204</v>
      </c>
      <c r="E68" s="52">
        <f t="shared" si="40"/>
        <v>3402</v>
      </c>
      <c r="F68" s="52">
        <f t="shared" si="40"/>
        <v>1702</v>
      </c>
      <c r="G68" s="52">
        <f t="shared" si="40"/>
        <v>3606</v>
      </c>
      <c r="H68" s="52">
        <f t="shared" si="40"/>
        <v>5572</v>
      </c>
      <c r="I68" s="26"/>
      <c r="J68" s="1"/>
    </row>
    <row r="69" spans="1:10" ht="13" hidden="1" x14ac:dyDescent="0.3">
      <c r="A69" s="64" t="s">
        <v>88</v>
      </c>
      <c r="B69" s="68"/>
      <c r="C69" s="68"/>
      <c r="D69" s="69"/>
      <c r="E69" s="35">
        <f t="shared" ref="E69:H69" si="41">(E68/E63)-1</f>
        <v>0.107421875</v>
      </c>
      <c r="F69" s="36">
        <f t="shared" si="41"/>
        <v>6.5748278021289908E-2</v>
      </c>
      <c r="G69" s="35">
        <f t="shared" si="41"/>
        <v>9.2727272727272769E-2</v>
      </c>
      <c r="H69" s="37">
        <f t="shared" si="41"/>
        <v>5.5502936162151961E-2</v>
      </c>
      <c r="I69" s="26"/>
      <c r="J69" s="1"/>
    </row>
    <row r="70" spans="1:10" ht="12.5" hidden="1" x14ac:dyDescent="0.25">
      <c r="A70" s="2" t="s">
        <v>89</v>
      </c>
      <c r="B70" s="2">
        <v>0</v>
      </c>
      <c r="C70" s="2">
        <v>0</v>
      </c>
      <c r="D70" s="2">
        <v>0</v>
      </c>
      <c r="E70" s="45">
        <v>1155</v>
      </c>
      <c r="F70" s="28">
        <v>862</v>
      </c>
      <c r="G70" s="76">
        <f t="shared" ref="G70:G72" si="42">SUM(D70:E70)</f>
        <v>1155</v>
      </c>
      <c r="H70" s="28">
        <f t="shared" ref="H70:H72" si="43">SUM(B70:E70)</f>
        <v>1155</v>
      </c>
      <c r="I70" s="26"/>
      <c r="J70" s="1"/>
    </row>
    <row r="71" spans="1:10" ht="12.5" hidden="1" x14ac:dyDescent="0.25">
      <c r="A71" s="2" t="s">
        <v>24</v>
      </c>
      <c r="B71" s="2">
        <v>600</v>
      </c>
      <c r="C71" s="2">
        <v>163</v>
      </c>
      <c r="D71" s="2">
        <v>90</v>
      </c>
      <c r="E71" s="45">
        <v>1789</v>
      </c>
      <c r="F71" s="28">
        <v>920</v>
      </c>
      <c r="G71" s="76">
        <f t="shared" si="42"/>
        <v>1879</v>
      </c>
      <c r="H71" s="76">
        <f t="shared" si="43"/>
        <v>2642</v>
      </c>
      <c r="I71" s="26"/>
      <c r="J71" s="1"/>
    </row>
    <row r="72" spans="1:10" ht="12.5" hidden="1" x14ac:dyDescent="0.25">
      <c r="A72" s="2" t="s">
        <v>25</v>
      </c>
      <c r="B72" s="2">
        <v>375</v>
      </c>
      <c r="C72" s="2">
        <v>276</v>
      </c>
      <c r="D72" s="2">
        <v>79</v>
      </c>
      <c r="E72" s="45">
        <v>1706</v>
      </c>
      <c r="F72" s="28">
        <v>900</v>
      </c>
      <c r="G72" s="76">
        <f t="shared" si="42"/>
        <v>1785</v>
      </c>
      <c r="H72" s="76">
        <f t="shared" si="43"/>
        <v>2436</v>
      </c>
      <c r="I72" s="26"/>
      <c r="J72" s="1"/>
    </row>
    <row r="73" spans="1:10" ht="13" x14ac:dyDescent="0.3">
      <c r="A73" s="24" t="s">
        <v>90</v>
      </c>
      <c r="B73" s="77">
        <f t="shared" ref="B73:H73" si="44">SUM(B70:B72)</f>
        <v>975</v>
      </c>
      <c r="C73" s="77">
        <f t="shared" si="44"/>
        <v>439</v>
      </c>
      <c r="D73" s="77">
        <f t="shared" si="44"/>
        <v>169</v>
      </c>
      <c r="E73" s="77">
        <f t="shared" si="44"/>
        <v>4650</v>
      </c>
      <c r="F73" s="77">
        <f t="shared" si="44"/>
        <v>2682</v>
      </c>
      <c r="G73" s="77">
        <f t="shared" si="44"/>
        <v>4819</v>
      </c>
      <c r="H73" s="77">
        <f t="shared" si="44"/>
        <v>6233</v>
      </c>
      <c r="I73" s="26"/>
      <c r="J73" s="1"/>
    </row>
    <row r="74" spans="1:10" ht="13" hidden="1" x14ac:dyDescent="0.3">
      <c r="A74" s="64" t="s">
        <v>91</v>
      </c>
      <c r="B74" s="68"/>
      <c r="C74" s="68"/>
      <c r="D74" s="69"/>
      <c r="E74" s="35">
        <f t="shared" ref="E74:H74" si="45">(E73/E68)-1</f>
        <v>0.36684303350970016</v>
      </c>
      <c r="F74" s="36">
        <f t="shared" si="45"/>
        <v>0.57579318448883665</v>
      </c>
      <c r="G74" s="35">
        <f t="shared" si="45"/>
        <v>0.33638380476982799</v>
      </c>
      <c r="H74" s="37">
        <f t="shared" si="45"/>
        <v>0.11862885857860728</v>
      </c>
      <c r="I74" s="26"/>
      <c r="J74" s="1"/>
    </row>
    <row r="75" spans="1:10" ht="12.5" hidden="1" x14ac:dyDescent="0.25">
      <c r="A75" s="2" t="s">
        <v>26</v>
      </c>
      <c r="B75" s="2">
        <v>34</v>
      </c>
      <c r="C75" s="2">
        <v>63</v>
      </c>
      <c r="D75" s="2">
        <v>8</v>
      </c>
      <c r="E75" s="45">
        <v>1097</v>
      </c>
      <c r="F75" s="28">
        <v>783</v>
      </c>
      <c r="G75" s="76">
        <f>SUM(D75:E75)</f>
        <v>1105</v>
      </c>
      <c r="H75" s="76">
        <f>SUM(B75:E75)</f>
        <v>1202</v>
      </c>
      <c r="I75" s="26"/>
      <c r="J75" s="1"/>
    </row>
    <row r="76" spans="1:10" s="89" customFormat="1" ht="12.5" x14ac:dyDescent="0.25">
      <c r="A76" s="86"/>
      <c r="B76" s="86"/>
      <c r="C76" s="86"/>
      <c r="D76" s="86"/>
      <c r="E76" s="45"/>
      <c r="F76" s="76"/>
      <c r="G76" s="76"/>
      <c r="H76" s="76"/>
      <c r="I76" s="45"/>
      <c r="J76" s="87"/>
    </row>
    <row r="77" spans="1:10" s="89" customFormat="1" ht="52" x14ac:dyDescent="0.3">
      <c r="A77" s="86"/>
      <c r="B77" s="90" t="s">
        <v>95</v>
      </c>
      <c r="C77" s="90" t="s">
        <v>96</v>
      </c>
      <c r="D77" s="90" t="s">
        <v>97</v>
      </c>
      <c r="E77" s="45"/>
      <c r="F77" s="76"/>
      <c r="G77" s="76"/>
      <c r="H77" s="76"/>
      <c r="I77" s="45"/>
      <c r="J77" s="87"/>
    </row>
    <row r="78" spans="1:10" s="89" customFormat="1" ht="13" x14ac:dyDescent="0.3">
      <c r="A78" s="91" t="s">
        <v>94</v>
      </c>
      <c r="B78" s="88">
        <f>AVERAGE(E64,E69,E74)</f>
        <v>0.26804501279327669</v>
      </c>
      <c r="C78" s="88">
        <f>AVERAGE(F64,F69,F74)</f>
        <v>0.26348744193982637</v>
      </c>
      <c r="D78" s="88">
        <f>AVERAGE(G64,G69,G74)</f>
        <v>0.24603848028165953</v>
      </c>
      <c r="E78" s="45"/>
      <c r="F78" s="76"/>
      <c r="G78" s="76"/>
      <c r="H78" s="76"/>
      <c r="I78" s="45"/>
      <c r="J78" s="87"/>
    </row>
    <row r="79" spans="1:10" s="89" customFormat="1" ht="12.5" x14ac:dyDescent="0.25">
      <c r="A79" s="86"/>
      <c r="B79" s="86"/>
      <c r="C79" s="86"/>
      <c r="D79" s="86"/>
      <c r="E79" s="45"/>
      <c r="F79" s="76"/>
      <c r="G79" s="76"/>
      <c r="H79" s="76"/>
      <c r="I79" s="45"/>
      <c r="J79" s="87"/>
    </row>
    <row r="80" spans="1:10" ht="12.5" x14ac:dyDescent="0.25">
      <c r="A80" s="2"/>
      <c r="E80" s="26"/>
      <c r="F80" s="76"/>
      <c r="G80" s="76"/>
      <c r="H80" s="76"/>
      <c r="I80" s="26"/>
      <c r="J80" s="1"/>
    </row>
    <row r="81" spans="1:10" ht="39" x14ac:dyDescent="0.3">
      <c r="A81" s="78" t="s">
        <v>92</v>
      </c>
      <c r="B81" s="79"/>
      <c r="C81" s="80"/>
      <c r="D81" s="80"/>
      <c r="H81" s="76"/>
      <c r="I81" s="26"/>
      <c r="J81" s="1"/>
    </row>
    <row r="82" spans="1:10" ht="12.5" x14ac:dyDescent="0.25">
      <c r="H82" s="76"/>
      <c r="I82" s="26"/>
      <c r="J82" s="1"/>
    </row>
    <row r="83" spans="1:10" ht="50.5" x14ac:dyDescent="0.25">
      <c r="A83" s="81" t="str">
        <f>HYPERLINK("https://docs.google.com/spreadsheets/d/1wbVUykRL0XFGkfmxWkQPBPc_j2VeESGgiIvZEmf-_pI/edit#gid=0","also reference https://docs.google.com/a/westga.edu/spreadsheets/d/1wbVUykRL0XFGkfmxWkQPBPc_j2VeESGgiIvZEmf-_pI/edit#gid=0")</f>
        <v>also reference https://docs.google.com/a/westga.edu/spreadsheets/d/1wbVUykRL0XFGkfmxWkQPBPc_j2VeESGgiIvZEmf-_pI/edit#gid=0</v>
      </c>
      <c r="B83" s="82"/>
      <c r="C83" s="83"/>
      <c r="D83" s="84"/>
      <c r="E83" s="84"/>
      <c r="F83" s="84"/>
      <c r="G83" s="84"/>
      <c r="H83" s="84"/>
      <c r="I83" s="84"/>
      <c r="J83" s="1"/>
    </row>
    <row r="84" spans="1:10" ht="12.5" x14ac:dyDescent="0.25">
      <c r="H84" s="76"/>
      <c r="I84" s="26"/>
      <c r="J84" s="1"/>
    </row>
    <row r="85" spans="1:10" ht="25" x14ac:dyDescent="0.25">
      <c r="A85" s="65" t="s">
        <v>93</v>
      </c>
      <c r="H85" s="76"/>
      <c r="I85" s="26"/>
      <c r="J85" s="1"/>
    </row>
    <row r="86" spans="1:10" ht="12.5" x14ac:dyDescent="0.25">
      <c r="H86" s="76"/>
      <c r="I86" s="26"/>
      <c r="J86" s="1"/>
    </row>
    <row r="87" spans="1:10" ht="12.5" x14ac:dyDescent="0.25">
      <c r="H87" s="76"/>
      <c r="I87" s="26"/>
      <c r="J87" s="1"/>
    </row>
    <row r="88" spans="1:10" ht="12.5" x14ac:dyDescent="0.25">
      <c r="A88" s="85"/>
      <c r="B88" s="76"/>
      <c r="C88" s="76"/>
      <c r="D88" s="26"/>
      <c r="E88" s="26"/>
      <c r="F88" s="76"/>
      <c r="G88" s="76"/>
      <c r="H88" s="76"/>
      <c r="I88" s="26"/>
      <c r="J88" s="1"/>
    </row>
    <row r="89" spans="1:10" ht="12.5" x14ac:dyDescent="0.25">
      <c r="A89" s="85"/>
      <c r="B89" s="76"/>
      <c r="C89" s="76"/>
      <c r="D89" s="26"/>
      <c r="E89" s="26"/>
      <c r="F89" s="76"/>
      <c r="G89" s="76"/>
      <c r="H89" s="76"/>
      <c r="I89" s="26"/>
      <c r="J89" s="1"/>
    </row>
    <row r="90" spans="1:10" ht="12.5" x14ac:dyDescent="0.25">
      <c r="A90" s="85"/>
      <c r="B90" s="76"/>
      <c r="C90" s="76"/>
      <c r="D90" s="26"/>
      <c r="E90" s="26"/>
      <c r="F90" s="76"/>
      <c r="G90" s="76"/>
      <c r="H90" s="76"/>
      <c r="I90" s="26"/>
      <c r="J90" s="1"/>
    </row>
    <row r="91" spans="1:10" ht="12.5" x14ac:dyDescent="0.25">
      <c r="A91" s="85"/>
      <c r="B91" s="76"/>
      <c r="C91" s="76"/>
      <c r="D91" s="26"/>
      <c r="E91" s="26"/>
      <c r="F91" s="76"/>
      <c r="G91" s="76"/>
      <c r="H91" s="76"/>
      <c r="I91" s="26"/>
      <c r="J91" s="1"/>
    </row>
    <row r="92" spans="1:10" ht="12.5" x14ac:dyDescent="0.25">
      <c r="A92" s="85"/>
      <c r="B92" s="76"/>
      <c r="C92" s="76"/>
      <c r="D92" s="26"/>
      <c r="E92" s="26"/>
      <c r="F92" s="76"/>
      <c r="H92" s="76"/>
      <c r="I92" s="26"/>
      <c r="J92" s="1"/>
    </row>
    <row r="93" spans="1:10" ht="12.5" x14ac:dyDescent="0.25">
      <c r="A93" s="85"/>
      <c r="B93" s="76"/>
      <c r="C93" s="76"/>
      <c r="D93" s="26"/>
      <c r="E93" s="26"/>
      <c r="F93" s="76"/>
      <c r="G93" s="76"/>
      <c r="H93" s="76"/>
      <c r="I93" s="26"/>
      <c r="J93" s="1"/>
    </row>
    <row r="94" spans="1:10" ht="12.5" x14ac:dyDescent="0.25">
      <c r="A94" s="85"/>
      <c r="B94" s="76"/>
      <c r="C94" s="76"/>
      <c r="D94" s="26"/>
      <c r="E94" s="26"/>
      <c r="F94" s="76"/>
      <c r="G94" s="76"/>
      <c r="H94" s="76"/>
      <c r="I94" s="26"/>
      <c r="J94" s="1"/>
    </row>
    <row r="95" spans="1:10" ht="12.5" x14ac:dyDescent="0.25">
      <c r="A95" s="85"/>
      <c r="B95" s="76"/>
      <c r="C95" s="76"/>
      <c r="D95" s="26"/>
      <c r="E95" s="26"/>
      <c r="F95" s="76"/>
      <c r="G95" s="76"/>
      <c r="H95" s="76"/>
      <c r="I95" s="26"/>
      <c r="J95" s="1"/>
    </row>
    <row r="96" spans="1:10" ht="12.5" x14ac:dyDescent="0.25">
      <c r="A96" s="85"/>
      <c r="B96" s="76"/>
      <c r="C96" s="76"/>
      <c r="D96" s="26"/>
      <c r="E96" s="26"/>
      <c r="F96" s="76"/>
      <c r="G96" s="76"/>
      <c r="H96" s="76"/>
      <c r="I96" s="26"/>
      <c r="J96" s="1"/>
    </row>
    <row r="97" spans="1:10" ht="12.5" x14ac:dyDescent="0.25">
      <c r="A97" s="85"/>
      <c r="B97" s="76"/>
      <c r="C97" s="76"/>
      <c r="D97" s="26"/>
      <c r="E97" s="26"/>
      <c r="F97" s="76"/>
      <c r="G97" s="76"/>
      <c r="H97" s="76"/>
      <c r="I97" s="26"/>
      <c r="J97" s="1"/>
    </row>
    <row r="98" spans="1:10" ht="12.5" x14ac:dyDescent="0.25">
      <c r="A98" s="85"/>
      <c r="B98" s="76"/>
      <c r="C98" s="76"/>
      <c r="D98" s="26"/>
      <c r="E98" s="26"/>
      <c r="F98" s="76"/>
      <c r="G98" s="76"/>
      <c r="H98" s="76"/>
      <c r="I98" s="26"/>
      <c r="J98" s="1"/>
    </row>
    <row r="99" spans="1:10" ht="12.5" x14ac:dyDescent="0.25">
      <c r="A99" s="85"/>
      <c r="B99" s="76"/>
      <c r="C99" s="76"/>
      <c r="D99" s="26"/>
      <c r="E99" s="26"/>
      <c r="F99" s="76"/>
      <c r="G99" s="76"/>
      <c r="H99" s="76"/>
      <c r="I99" s="26"/>
      <c r="J99" s="1"/>
    </row>
    <row r="100" spans="1:10" ht="12.5" x14ac:dyDescent="0.25">
      <c r="A100" s="85"/>
      <c r="B100" s="76"/>
      <c r="C100" s="76"/>
      <c r="D100" s="26"/>
      <c r="E100" s="26"/>
      <c r="F100" s="76"/>
      <c r="G100" s="76"/>
      <c r="H100" s="76"/>
      <c r="I100" s="26"/>
      <c r="J100" s="1"/>
    </row>
    <row r="101" spans="1:10" ht="12.5" x14ac:dyDescent="0.25">
      <c r="A101" s="85"/>
      <c r="B101" s="76"/>
      <c r="C101" s="76"/>
      <c r="D101" s="26"/>
      <c r="E101" s="26"/>
      <c r="F101" s="76"/>
      <c r="G101" s="76"/>
      <c r="H101" s="76"/>
      <c r="I101" s="26"/>
      <c r="J101" s="1"/>
    </row>
    <row r="102" spans="1:10" ht="12.5" x14ac:dyDescent="0.25">
      <c r="A102" s="85"/>
      <c r="B102" s="76"/>
      <c r="C102" s="76"/>
      <c r="D102" s="26"/>
      <c r="E102" s="26"/>
      <c r="F102" s="76"/>
      <c r="G102" s="76"/>
      <c r="H102" s="76"/>
      <c r="I102" s="26"/>
      <c r="J102" s="1"/>
    </row>
    <row r="103" spans="1:10" ht="12.5" x14ac:dyDescent="0.25">
      <c r="A103" s="85"/>
      <c r="B103" s="76"/>
      <c r="C103" s="76"/>
      <c r="D103" s="26"/>
      <c r="E103" s="26"/>
      <c r="F103" s="76"/>
      <c r="G103" s="76"/>
      <c r="H103" s="76"/>
      <c r="I103" s="26"/>
      <c r="J103" s="1"/>
    </row>
    <row r="104" spans="1:10" ht="12.5" x14ac:dyDescent="0.25">
      <c r="A104" s="85"/>
      <c r="B104" s="76"/>
      <c r="C104" s="76"/>
      <c r="D104" s="26"/>
      <c r="E104" s="26"/>
      <c r="F104" s="76"/>
      <c r="G104" s="76"/>
      <c r="H104" s="76"/>
      <c r="I104" s="26"/>
      <c r="J104" s="1"/>
    </row>
    <row r="105" spans="1:10" ht="12.5" x14ac:dyDescent="0.25">
      <c r="A105" s="85"/>
      <c r="B105" s="76"/>
      <c r="C105" s="76"/>
      <c r="D105" s="26"/>
      <c r="E105" s="26"/>
      <c r="F105" s="76"/>
      <c r="G105" s="76"/>
      <c r="H105" s="76"/>
      <c r="I105" s="26"/>
      <c r="J105" s="1"/>
    </row>
    <row r="106" spans="1:10" ht="12.5" x14ac:dyDescent="0.25">
      <c r="A106" s="85"/>
      <c r="B106" s="76"/>
      <c r="C106" s="76"/>
      <c r="D106" s="26"/>
      <c r="E106" s="26"/>
      <c r="F106" s="76"/>
      <c r="G106" s="76"/>
      <c r="H106" s="76"/>
      <c r="I106" s="26"/>
      <c r="J106" s="1"/>
    </row>
    <row r="107" spans="1:10" ht="12.5" x14ac:dyDescent="0.25">
      <c r="A107" s="85"/>
      <c r="B107" s="76"/>
      <c r="C107" s="76"/>
      <c r="D107" s="26"/>
      <c r="E107" s="26"/>
      <c r="F107" s="76"/>
      <c r="G107" s="76"/>
      <c r="H107" s="76"/>
      <c r="I107" s="26"/>
      <c r="J107" s="1"/>
    </row>
    <row r="108" spans="1:10" ht="12.5" x14ac:dyDescent="0.25">
      <c r="A108" s="85"/>
      <c r="B108" s="76"/>
      <c r="C108" s="76"/>
      <c r="D108" s="26"/>
      <c r="E108" s="26"/>
      <c r="F108" s="76"/>
      <c r="G108" s="76"/>
      <c r="H108" s="76"/>
      <c r="I108" s="26"/>
      <c r="J108" s="1"/>
    </row>
    <row r="109" spans="1:10" ht="12.5" x14ac:dyDescent="0.25">
      <c r="A109" s="85"/>
      <c r="B109" s="76"/>
      <c r="C109" s="76"/>
      <c r="D109" s="26"/>
      <c r="E109" s="26"/>
      <c r="F109" s="76"/>
      <c r="G109" s="76"/>
      <c r="H109" s="76"/>
      <c r="I109" s="26"/>
      <c r="J109" s="1"/>
    </row>
    <row r="110" spans="1:10" ht="12.5" x14ac:dyDescent="0.25">
      <c r="A110" s="85"/>
      <c r="B110" s="76"/>
      <c r="C110" s="76"/>
      <c r="D110" s="26"/>
      <c r="E110" s="26"/>
      <c r="F110" s="76"/>
      <c r="G110" s="76"/>
      <c r="H110" s="76"/>
      <c r="I110" s="26"/>
      <c r="J110" s="1"/>
    </row>
    <row r="111" spans="1:10" ht="12.5" x14ac:dyDescent="0.25">
      <c r="A111" s="85"/>
      <c r="B111" s="76"/>
      <c r="C111" s="76"/>
      <c r="D111" s="26"/>
      <c r="E111" s="26"/>
      <c r="F111" s="76"/>
      <c r="G111" s="76"/>
      <c r="H111" s="76"/>
      <c r="I111" s="26"/>
      <c r="J111" s="1"/>
    </row>
    <row r="112" spans="1:10" ht="12.5" x14ac:dyDescent="0.25">
      <c r="A112" s="85"/>
      <c r="B112" s="76"/>
      <c r="C112" s="76"/>
      <c r="D112" s="26"/>
      <c r="E112" s="26"/>
      <c r="F112" s="76"/>
      <c r="G112" s="76"/>
      <c r="H112" s="76"/>
      <c r="I112" s="26"/>
      <c r="J112" s="1"/>
    </row>
    <row r="113" spans="1:10" ht="12.5" x14ac:dyDescent="0.25">
      <c r="A113" s="85"/>
      <c r="B113" s="76"/>
      <c r="C113" s="76"/>
      <c r="D113" s="26"/>
      <c r="E113" s="26"/>
      <c r="F113" s="76"/>
      <c r="G113" s="76"/>
      <c r="H113" s="76"/>
      <c r="I113" s="26"/>
      <c r="J113" s="1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3-Courses by %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Roberts</dc:creator>
  <cp:lastModifiedBy>Windows User</cp:lastModifiedBy>
  <dcterms:created xsi:type="dcterms:W3CDTF">2021-08-19T12:26:22Z</dcterms:created>
  <dcterms:modified xsi:type="dcterms:W3CDTF">2021-08-19T12:52:12Z</dcterms:modified>
</cp:coreProperties>
</file>